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720" activeTab="1"/>
  </bookViews>
  <sheets>
    <sheet name="Instruções de Preenchimento" sheetId="1" r:id="rId1"/>
    <sheet name="ESPECIFICAÇÕES" sheetId="2" r:id="rId2"/>
    <sheet name="ORÇAMENTO" sheetId="3" r:id="rId3"/>
    <sheet name="RESUMO" sheetId="4" r:id="rId4"/>
    <sheet name="CFF" sheetId="5" r:id="rId5"/>
    <sheet name="Plan1" sheetId="6" state="hidden" r:id="rId6"/>
  </sheets>
  <definedNames>
    <definedName name="_xlnm.Print_Area" localSheetId="4">'CFF'!$A$1:$AL$70</definedName>
    <definedName name="_xlnm.Print_Area" localSheetId="1">'ESPECIFICAÇÕES'!$A$1:$P$181</definedName>
    <definedName name="_xlnm.Print_Area" localSheetId="0">'Instruções de Preenchimento'!$A$1:$N$293</definedName>
    <definedName name="_xlnm.Print_Area" localSheetId="2">'ORÇAMENTO'!$A$1:$I$184</definedName>
    <definedName name="_xlnm.Print_Titles" localSheetId="1">'ESPECIFICAÇÕES'!$11:$12</definedName>
    <definedName name="_xlnm.Print_Titles" localSheetId="2">'ORÇAMENTO'!$10:$11</definedName>
  </definedNames>
  <calcPr fullCalcOnLoad="1" fullPrecision="0"/>
</workbook>
</file>

<file path=xl/comments2.xml><?xml version="1.0" encoding="utf-8"?>
<comments xmlns="http://schemas.openxmlformats.org/spreadsheetml/2006/main">
  <authors>
    <author>POUPEX</author>
    <author>FHE E POUPEX</author>
    <author>ROBINSON Gilberto Barbosa Mousinho</author>
  </authors>
  <commentList>
    <comment ref="O11" authorId="0">
      <text>
        <r>
          <rPr>
            <b/>
            <sz val="8"/>
            <rFont val="Tahoma"/>
            <family val="2"/>
          </rPr>
          <t xml:space="preserve">POUPEX/FHE:
</t>
        </r>
        <r>
          <rPr>
            <sz val="8"/>
            <rFont val="Tahoma"/>
            <family val="2"/>
          </rPr>
          <t>Coloque nesta coluna as unidade referentes aos serviços adotados na obra.</t>
        </r>
      </text>
    </comment>
    <comment ref="P11" authorId="0">
      <text>
        <r>
          <rPr>
            <b/>
            <sz val="8"/>
            <rFont val="Tahoma"/>
            <family val="2"/>
          </rPr>
          <t>POUPEX/FHE:</t>
        </r>
        <r>
          <rPr>
            <sz val="8"/>
            <rFont val="Tahoma"/>
            <family val="2"/>
          </rPr>
          <t xml:space="preserve">
Coloque nesta coluna a quantidade de cada serviço.
As verbas (vb) e orçamentos especiais (oe) deverão ser feitos em separados e informado apenas o resultado do serviço.</t>
        </r>
      </text>
    </comment>
    <comment ref="J88" authorId="1">
      <text>
        <r>
          <rPr>
            <b/>
            <sz val="9"/>
            <rFont val="Tahoma"/>
            <family val="2"/>
          </rPr>
          <t>FHE E POUPEX:</t>
        </r>
        <r>
          <rPr>
            <sz val="9"/>
            <rFont val="Tahoma"/>
            <family val="2"/>
          </rPr>
          <t xml:space="preserve">
Colocar o tipo de impermeabilização ou isolamento térmico.
</t>
        </r>
      </text>
    </comment>
    <comment ref="A6" authorId="0">
      <text>
        <r>
          <rPr>
            <b/>
            <sz val="8"/>
            <rFont val="Tahoma"/>
            <family val="2"/>
          </rPr>
          <t>POUPEX:</t>
        </r>
        <r>
          <rPr>
            <sz val="8"/>
            <rFont val="Tahoma"/>
            <family val="2"/>
          </rPr>
          <t xml:space="preserve">
Coloque o endereço da obra.
</t>
        </r>
      </text>
    </comment>
    <comment ref="A10" authorId="0">
      <text>
        <r>
          <rPr>
            <b/>
            <sz val="8"/>
            <rFont val="Tahoma"/>
            <family val="2"/>
          </rPr>
          <t>POUPEX/FHE:</t>
        </r>
        <r>
          <rPr>
            <sz val="8"/>
            <rFont val="Tahoma"/>
            <family val="2"/>
          </rPr>
          <t xml:space="preserve">
Nome do responsável pelo preenchimento deste formulário.</t>
        </r>
      </text>
    </comment>
    <comment ref="K10" authorId="0">
      <text>
        <r>
          <rPr>
            <b/>
            <sz val="8"/>
            <rFont val="Tahoma"/>
            <family val="2"/>
          </rPr>
          <t>POUPEX/FHE:</t>
        </r>
        <r>
          <rPr>
            <sz val="8"/>
            <rFont val="Tahoma"/>
            <family val="2"/>
          </rPr>
          <t xml:space="preserve">
Coloque o número do CREA ou CAU e a UF, correspondente ao responsável técnico.</t>
        </r>
      </text>
    </comment>
    <comment ref="N4" authorId="2">
      <text>
        <r>
          <rPr>
            <b/>
            <sz val="9"/>
            <rFont val="Segoe UI"/>
            <family val="2"/>
          </rPr>
          <t>Marque um "X"</t>
        </r>
      </text>
    </comment>
  </commentList>
</comments>
</file>

<file path=xl/comments3.xml><?xml version="1.0" encoding="utf-8"?>
<comments xmlns="http://schemas.openxmlformats.org/spreadsheetml/2006/main">
  <authors>
    <author>POUPEX</author>
  </authors>
  <commentList>
    <comment ref="G10" authorId="0">
      <text>
        <r>
          <rPr>
            <b/>
            <sz val="8"/>
            <rFont val="Tahoma"/>
            <family val="2"/>
          </rPr>
          <t>POUPEX:</t>
        </r>
        <r>
          <rPr>
            <sz val="8"/>
            <rFont val="Tahoma"/>
            <family val="2"/>
          </rPr>
          <t xml:space="preserve">
Coloque nesta coluna o custo unitário de cada serviço.</t>
        </r>
      </text>
    </comment>
  </commentList>
</comments>
</file>

<file path=xl/sharedStrings.xml><?xml version="1.0" encoding="utf-8"?>
<sst xmlns="http://schemas.openxmlformats.org/spreadsheetml/2006/main" count="1045" uniqueCount="426">
  <si>
    <t>ORÇAMENTO DISCRIMINATIVO</t>
  </si>
  <si>
    <t>PROGRAMA: (3)</t>
  </si>
  <si>
    <t>ENDEREÇO DA OBRA: (2)</t>
  </si>
  <si>
    <t>NOME DO RESPONSÁVEL PELO ORÇAMENTO: (4)</t>
  </si>
  <si>
    <t>DATA DO ORÇAMENTO (5)</t>
  </si>
  <si>
    <t>Un</t>
  </si>
  <si>
    <t>Qtd</t>
  </si>
  <si>
    <t>(6)</t>
  </si>
  <si>
    <t>(7)</t>
  </si>
  <si>
    <t>(8)</t>
  </si>
  <si>
    <t>(9)</t>
  </si>
  <si>
    <t>vb</t>
  </si>
  <si>
    <t>Tapume/Placas</t>
  </si>
  <si>
    <t>m²</t>
  </si>
  <si>
    <t>Ligações Água/Luz</t>
  </si>
  <si>
    <t>mês</t>
  </si>
  <si>
    <t>CUSTO DO ITEM - 1</t>
  </si>
  <si>
    <t>2.2 - Fundações</t>
  </si>
  <si>
    <t>CUSTO DO ITEM - 2</t>
  </si>
  <si>
    <t>Forma</t>
  </si>
  <si>
    <t>Aço</t>
  </si>
  <si>
    <t>kg</t>
  </si>
  <si>
    <t>CUSTO DO ITEM - 3</t>
  </si>
  <si>
    <t>4.1 Alvenaria</t>
  </si>
  <si>
    <t>CUSTO DO SUBITEM - 4.1</t>
  </si>
  <si>
    <t>4.2 - Esquadrias</t>
  </si>
  <si>
    <t>un</t>
  </si>
  <si>
    <t>CUSTO DO SUBITEM - 4.2</t>
  </si>
  <si>
    <t>4.3 - Ferragens</t>
  </si>
  <si>
    <t>CUSTO DO SUBITEM - 4.3</t>
  </si>
  <si>
    <t>4.4 - Vidros</t>
  </si>
  <si>
    <t>CUSTO DO SUBITEM - 4.4</t>
  </si>
  <si>
    <t>5.1 - Cobertura</t>
  </si>
  <si>
    <t>Telhas</t>
  </si>
  <si>
    <t>CUSTO DO SUBITEM - 5.1</t>
  </si>
  <si>
    <t>CUSTO DO SUBITEM - 5.2</t>
  </si>
  <si>
    <t>6.1 - Revestimento</t>
  </si>
  <si>
    <t>Chapisco</t>
  </si>
  <si>
    <t>Emboço</t>
  </si>
  <si>
    <t>Reboco</t>
  </si>
  <si>
    <t>Cerâmica</t>
  </si>
  <si>
    <t>CUSTO DO SUBITEM - 6.1</t>
  </si>
  <si>
    <t>6.2 - Revestimento</t>
  </si>
  <si>
    <t>CUSTO DO SUBITEM - 6.2</t>
  </si>
  <si>
    <t>6.3 - Forros</t>
  </si>
  <si>
    <t>CUSTO DO SUBITEM - 6.3</t>
  </si>
  <si>
    <t>6.4 - Pintura</t>
  </si>
  <si>
    <t>CUSTO DO SUBITEM - 6.4</t>
  </si>
  <si>
    <t>6.5 - Elementos</t>
  </si>
  <si>
    <t xml:space="preserve">        Decorativos</t>
  </si>
  <si>
    <t>CUSTO DO SUBITEM - 6.5</t>
  </si>
  <si>
    <t>7.1 - Contrapiso</t>
  </si>
  <si>
    <t>CUSTO DO SUBITEM - 7.1</t>
  </si>
  <si>
    <t>7.2 - Piso</t>
  </si>
  <si>
    <t>Cimentado</t>
  </si>
  <si>
    <t>CUSTO DO SUBITEM - 7.2</t>
  </si>
  <si>
    <t>CUSTO DO SUBITEM - 7.3</t>
  </si>
  <si>
    <t>CUSTO DO SUBITEM - 8.1</t>
  </si>
  <si>
    <t>CUSTO DO SUBITEM - 8.2</t>
  </si>
  <si>
    <t>8.3 - Gás</t>
  </si>
  <si>
    <t>CUSTO DO SUBITEM - 8.3</t>
  </si>
  <si>
    <t>8.4 - Aparelhos</t>
  </si>
  <si>
    <t>CUSTO DO SUBITEM - 8.4</t>
  </si>
  <si>
    <t>9.1 - Serviço de Limpeza</t>
  </si>
  <si>
    <t>CUSTO DO SUBITEM - 9.1</t>
  </si>
  <si>
    <t>CUSTO DO SUBITEM 9.2</t>
  </si>
  <si>
    <t>CUSTO    TOTAL   DA   CONSTRUÇÃO  -  ( R$ )</t>
  </si>
  <si>
    <t>(11)</t>
  </si>
  <si>
    <t>RESUMO DO ORÇAMENTO DISCRIMINATIVO</t>
  </si>
  <si>
    <t>CUSTO DOS</t>
  </si>
  <si>
    <t>%</t>
  </si>
  <si>
    <t>SERVIÇOS (R$)</t>
  </si>
  <si>
    <t xml:space="preserve">DA OBRA </t>
  </si>
  <si>
    <t>(12)</t>
  </si>
  <si>
    <t>1 - SERVIÇOS PRELIMINARES</t>
  </si>
  <si>
    <t>2 - INFRA-ESTRUTURA</t>
  </si>
  <si>
    <t>3 - SUPRA-ESTRUTURA</t>
  </si>
  <si>
    <t>4 - PAREDES E PAINÉIS</t>
  </si>
  <si>
    <t>4.1 - Alvenaria</t>
  </si>
  <si>
    <t>5.2 - Impermeabilizações e Isolamentos</t>
  </si>
  <si>
    <t>6.1 - Revestimento Interno</t>
  </si>
  <si>
    <t>6.2 - Revestimento Externo</t>
  </si>
  <si>
    <t>6.5 - Elementos Decorativos</t>
  </si>
  <si>
    <t>7 - PAVIMENTAÇÃO</t>
  </si>
  <si>
    <t>7.3 - Rodapés/Soleiras/Peitoris</t>
  </si>
  <si>
    <t>8.1 - Elétricas/Telefônicas</t>
  </si>
  <si>
    <t>8.2 - Hidráulicas/Sanitárias/Pluviais</t>
  </si>
  <si>
    <t>___________________________________</t>
  </si>
  <si>
    <t>1.2 - Despesas Iniciais (cópias, licenças, taxas impostos)</t>
  </si>
  <si>
    <t>Fechadura externa</t>
  </si>
  <si>
    <t>Fechadura interna</t>
  </si>
  <si>
    <t>Fechadura para banheiro</t>
  </si>
  <si>
    <t>Imp. de baldrame</t>
  </si>
  <si>
    <t>Instalações de gás</t>
  </si>
  <si>
    <t>Discriminação dos Serviços</t>
  </si>
  <si>
    <t>Assinatura do Responsável Técnico</t>
  </si>
  <si>
    <t>DA OBRA</t>
  </si>
  <si>
    <t>1º Mês</t>
  </si>
  <si>
    <t>2º Mês</t>
  </si>
  <si>
    <t>3º Mês</t>
  </si>
  <si>
    <t>4º Mês</t>
  </si>
  <si>
    <t>5º Mês</t>
  </si>
  <si>
    <t>6º Mês</t>
  </si>
  <si>
    <t>7º Mês</t>
  </si>
  <si>
    <t>SERVIÇOS PRELIMINARES</t>
  </si>
  <si>
    <t>(4)</t>
  </si>
  <si>
    <t>(5)</t>
  </si>
  <si>
    <t>INFRA-ESTRUTURA</t>
  </si>
  <si>
    <t>SUPRA-ESTRUTURA</t>
  </si>
  <si>
    <t>PAREDES</t>
  </si>
  <si>
    <t>E</t>
  </si>
  <si>
    <t>PAINÉIS</t>
  </si>
  <si>
    <t>COBERTURA E</t>
  </si>
  <si>
    <t xml:space="preserve">      e  Isolamentos</t>
  </si>
  <si>
    <t xml:space="preserve">        Interno</t>
  </si>
  <si>
    <t xml:space="preserve">       Externo</t>
  </si>
  <si>
    <t>REVESTIMENTOS,</t>
  </si>
  <si>
    <t>ELEMENTOS</t>
  </si>
  <si>
    <t>DECORATIVOS</t>
  </si>
  <si>
    <t>E PINTURA</t>
  </si>
  <si>
    <t>PAVIMENTAÇÃO</t>
  </si>
  <si>
    <t>7.3 - Rodapés, Soleiras</t>
  </si>
  <si>
    <t xml:space="preserve">        e Peitoris</t>
  </si>
  <si>
    <t>8.1 - Elétricas /</t>
  </si>
  <si>
    <t xml:space="preserve">  INSTALAÇÕES</t>
  </si>
  <si>
    <t xml:space="preserve">        Tefônicas</t>
  </si>
  <si>
    <t xml:space="preserve">  E APARELHOS</t>
  </si>
  <si>
    <t>8.2 - Hidráulicas /</t>
  </si>
  <si>
    <t>Sanitárias / Pluviais</t>
  </si>
  <si>
    <t xml:space="preserve">  DATA DO CRONOGRAMA</t>
  </si>
  <si>
    <t xml:space="preserve"> Totais Simples</t>
  </si>
  <si>
    <t>em R$</t>
  </si>
  <si>
    <t>ASSINATURA DO RESP. PELO CRONOGRAMA</t>
  </si>
  <si>
    <t>Totais Acumulados</t>
  </si>
  <si>
    <t xml:space="preserve">  CREA Nº</t>
  </si>
  <si>
    <t xml:space="preserve">  ASSINATURA DO PROPONENTE</t>
  </si>
  <si>
    <t>CONSTRUÇÃO INDIVIDUAL DA CASA PRÓPRIA  -  C I C A P</t>
  </si>
  <si>
    <t>ENDEREÇO DA OBRA:</t>
  </si>
  <si>
    <t>IMPERMEAB.</t>
  </si>
  <si>
    <t>COMPLEM.</t>
  </si>
  <si>
    <t>5.2 - Impermeab.</t>
  </si>
  <si>
    <t>de Limpeza</t>
  </si>
  <si>
    <t>9.1 - Serviços</t>
  </si>
  <si>
    <t>DISCRIMINAÇÃO DOS SERVIÇOS</t>
  </si>
  <si>
    <t>CUSTO TOTAL DA CONSTRUÇÃO (2)</t>
  </si>
  <si>
    <t>Construção</t>
  </si>
  <si>
    <t>1.5 - Equipamentos</t>
  </si>
  <si>
    <t>% da obra</t>
  </si>
  <si>
    <t>m</t>
  </si>
  <si>
    <t>8º Mês</t>
  </si>
  <si>
    <t>9º Mês</t>
  </si>
  <si>
    <t>10º Mês</t>
  </si>
  <si>
    <t xml:space="preserve">S E R V I Ç O S    A       E X E C U T A R  </t>
  </si>
  <si>
    <t>%  DA OBRA (3)</t>
  </si>
  <si>
    <t>2. No último mês de obra, o % mensal dos serviços (Campo 6) deverá igual ou superior a 5%.</t>
  </si>
  <si>
    <t>CIDADE / UF:</t>
  </si>
  <si>
    <t>RESP. TÉCNICO DO CRONOGRAMA:</t>
  </si>
  <si>
    <t>Custo Unitário</t>
  </si>
  <si>
    <t>Custo do Serviço</t>
  </si>
  <si>
    <t>(R$)     (8)</t>
  </si>
  <si>
    <t>(R$)     (9)</t>
  </si>
  <si>
    <t>9 -Compl. Da Obra</t>
  </si>
  <si>
    <t>7.3 - Rodapés, Soleiras e Peitoris</t>
  </si>
  <si>
    <t>Rodapé cerâmico</t>
  </si>
  <si>
    <t>Bacia sanitária</t>
  </si>
  <si>
    <t>Concreto</t>
  </si>
  <si>
    <t xml:space="preserve">9.2 - Ligações Definitivas </t>
  </si>
  <si>
    <t>CUSTO DO SUBITEM 9.3</t>
  </si>
  <si>
    <t>9.2 - Ligações Definitivas</t>
  </si>
  <si>
    <t xml:space="preserve">9.2 - Ligações </t>
  </si>
  <si>
    <t xml:space="preserve">          Definitivas</t>
  </si>
  <si>
    <t>Eletrodutos</t>
  </si>
  <si>
    <t>Quadros e caixas</t>
  </si>
  <si>
    <t>Enfiação e cabos</t>
  </si>
  <si>
    <t>Entrada de energia e medidor</t>
  </si>
  <si>
    <t>Disjuntores, interruptores e tomadas</t>
  </si>
  <si>
    <t>Caixa d'água e barrilete</t>
  </si>
  <si>
    <t>Tubulações de água (AF e AQ)</t>
  </si>
  <si>
    <t>Tubulações dn=&gt;50mm (ES e AP)</t>
  </si>
  <si>
    <t>Tubulações dn&lt;50mm (ES e AP)</t>
  </si>
  <si>
    <t>Caixas, fossa e sumidouro</t>
  </si>
  <si>
    <t>8.1 - Elétrica e Telefone</t>
  </si>
  <si>
    <t>8.2 - Hidráulica, Sanitária e Águas Pluvias</t>
  </si>
  <si>
    <t>8.4 - Aparelhos, metais e acessórios</t>
  </si>
  <si>
    <t>2.1 - Preparo do Terreno</t>
  </si>
  <si>
    <t>5.2 - Impermeabilização e Isolamento</t>
  </si>
  <si>
    <t>7.2 - Pisos</t>
  </si>
  <si>
    <t>Forro de gesso</t>
  </si>
  <si>
    <t xml:space="preserve">   de Limpeza</t>
  </si>
  <si>
    <t>m³</t>
  </si>
  <si>
    <t>CUSTO DO SERVIÇO (R$) (1)</t>
  </si>
  <si>
    <t>9 - COMPLEMENTAÇÃO DA OBRA</t>
  </si>
  <si>
    <t>8 - INSTALAÇÕES E APARELHOS</t>
  </si>
  <si>
    <t>5 - COBERTURA  E IMPERMEABILIZAÇÃO</t>
  </si>
  <si>
    <t xml:space="preserve">                 CUSTO TOTAL DA CONSTRUÇÃO</t>
  </si>
  <si>
    <t>Demolições</t>
  </si>
  <si>
    <t>9.3 - Habite-se, INSS e Registro Averbado</t>
  </si>
  <si>
    <t>6.1 - Revestimento Interno (paredes e tetos)</t>
  </si>
  <si>
    <t>9.3 -  Habite-se, INSS e Averbação</t>
  </si>
  <si>
    <t>Escavações</t>
  </si>
  <si>
    <t>Laje pré-moldada</t>
  </si>
  <si>
    <t>Imp. de lajes / terraços</t>
  </si>
  <si>
    <t>Imp. de pisos molhados</t>
  </si>
  <si>
    <t>1.1 - Serviços Técnicos (levantamento topográfico, son-</t>
  </si>
  <si>
    <t xml:space="preserve">        dagens,  projetos, memorial, orçamento, cronograma)</t>
  </si>
  <si>
    <t>Forro em madeira</t>
  </si>
  <si>
    <t>CIDADE/UF:</t>
  </si>
  <si>
    <t>9.3 - Habite-se, INSS e Averbação</t>
  </si>
  <si>
    <t>Cavalete para Hidrômetro</t>
  </si>
  <si>
    <t>6 - REVESTIMENTOS, ELEMENTOS DECORATIVOS E PINTURA</t>
  </si>
  <si>
    <t>Locação da obra</t>
  </si>
  <si>
    <t>Rodapé em madeira</t>
  </si>
  <si>
    <t>Tanque</t>
  </si>
  <si>
    <t>CREA Nº:</t>
  </si>
  <si>
    <t>% do Serviço (10)</t>
  </si>
  <si>
    <t>CRONOGRAMA  FÍSICO-FINANCEIRO</t>
  </si>
  <si>
    <t xml:space="preserve"> 1 - SERVIÇOS PRELIMINARES</t>
  </si>
  <si>
    <t>2 - INFRAESTRUTURA</t>
  </si>
  <si>
    <t>3 - SUPRAESTRUTURA</t>
  </si>
  <si>
    <t>5 - COBERTURA E PROTEÇÕES</t>
  </si>
  <si>
    <t>6 - REVESTIMENTOS, ELEMENTOS DECORATIVOS E PINTURAS</t>
  </si>
  <si>
    <t>7 - PAVIMENTAÇÕES</t>
  </si>
  <si>
    <t>9 - COMPLEMENTO DE OBRA</t>
  </si>
  <si>
    <t>1.1 - Serviços Técnicos:</t>
  </si>
  <si>
    <t>1.2 - Despesas Iniciais:</t>
  </si>
  <si>
    <t>Aluguel de betoneira</t>
  </si>
  <si>
    <t>2.1 - Preparo do Terreno:</t>
  </si>
  <si>
    <t>2.2 - Fundações:</t>
  </si>
  <si>
    <t xml:space="preserve">3.2 - De madeira </t>
  </si>
  <si>
    <t>3.1 - De concreto armado</t>
  </si>
  <si>
    <t>Nas vigas</t>
  </si>
  <si>
    <t>Nos pilares</t>
  </si>
  <si>
    <t>3.2 - De madeira</t>
  </si>
  <si>
    <t>Outros</t>
  </si>
  <si>
    <t>Aluguel de fachadeiro</t>
  </si>
  <si>
    <t>Dobradiças</t>
  </si>
  <si>
    <t>Rufos e/ou calhas</t>
  </si>
  <si>
    <t>Fechadura banheiros</t>
  </si>
  <si>
    <t>Vidro aramado</t>
  </si>
  <si>
    <t>Tipo:</t>
  </si>
  <si>
    <t>(De paredes e tetos)</t>
  </si>
  <si>
    <t>Gesso rolado</t>
  </si>
  <si>
    <t>Forro de PVC</t>
  </si>
  <si>
    <t>De madeira</t>
  </si>
  <si>
    <t>De PVC</t>
  </si>
  <si>
    <t>oe</t>
  </si>
  <si>
    <t>Colocar o tipo no primeiro campo e especificar no segundo.</t>
  </si>
  <si>
    <t>Regularização</t>
  </si>
  <si>
    <t>Lastro de brita</t>
  </si>
  <si>
    <t>Contrapiso</t>
  </si>
  <si>
    <t>Regularização de piso</t>
  </si>
  <si>
    <t>Laminado</t>
  </si>
  <si>
    <t>Laminado de madeira</t>
  </si>
  <si>
    <t>Soleira</t>
  </si>
  <si>
    <t>Peitoril</t>
  </si>
  <si>
    <t>Rodapé madeira</t>
  </si>
  <si>
    <t>Rodapé cerâmica</t>
  </si>
  <si>
    <t>Lavatório</t>
  </si>
  <si>
    <t xml:space="preserve">Bancadas </t>
  </si>
  <si>
    <t>Cuba da pia</t>
  </si>
  <si>
    <t>Bancadas</t>
  </si>
  <si>
    <t xml:space="preserve">OBSERVAÇÕES: </t>
  </si>
  <si>
    <t>Serão obedecidas as normas da ABNT, da Prefeitura local e das concessionárias de água, esgoto, energia elétrica, telefone e gás.</t>
  </si>
  <si>
    <t>COMENTÁRIOS:</t>
  </si>
  <si>
    <t>(Usar ALT+ENTER para pontos parágrafos.)</t>
  </si>
  <si>
    <t>MEMORIAL DESCRITIVO E ESPECIFICAÇÕES TÉCNICAS - CICAP</t>
  </si>
  <si>
    <t>ÁREA DE CONSTRUÇÃO: (5)</t>
  </si>
  <si>
    <t>11º Mês</t>
  </si>
  <si>
    <t>CREA / CAU nº:</t>
  </si>
  <si>
    <t>Este memorial deverá ser rubricado em todas as folhas e assinado na última, pelo responsável técnico e pelo proponente ou consorciado.</t>
  </si>
  <si>
    <t>Pilares de madeira</t>
  </si>
  <si>
    <t>Vigas de madeira</t>
  </si>
  <si>
    <t>A obra será totalmente limpa e todo entulho removido do lote</t>
  </si>
  <si>
    <r>
      <t xml:space="preserve">9.3 - Habite-se, INSS e Registro Averbado
Ao final da obra será providenciado a regularização junto ao INSS, o </t>
    </r>
    <r>
      <rPr>
        <i/>
        <sz val="10"/>
        <rFont val="Times New Roman"/>
        <family val="1"/>
      </rPr>
      <t>HABITE-SE</t>
    </r>
    <r>
      <rPr>
        <sz val="10"/>
        <rFont val="Times New Roman"/>
        <family val="1"/>
      </rPr>
      <t xml:space="preserve"> e a averbação da obra junto ao cartório de registro de imóveis</t>
    </r>
  </si>
  <si>
    <t>(Assinale os serviços que serão executados e quantifique-os)</t>
  </si>
  <si>
    <t>Formas</t>
  </si>
  <si>
    <t>Rufos e calhas</t>
  </si>
  <si>
    <t>8.2 - Hidráulica, Sanitária e Águas Pluviais</t>
  </si>
  <si>
    <t>As instalações serão testadas e ligadas à rede pública existente</t>
  </si>
  <si>
    <t>1.4 - Administração da Obra e Taxas de Vistoria para liberação das parcelas</t>
  </si>
  <si>
    <t>1.4 - Administração da Obra e Taxa de Vistoria</t>
  </si>
  <si>
    <t>Data Orçamento</t>
  </si>
  <si>
    <t>Escavação:</t>
  </si>
  <si>
    <t>Padrão de acabamento:</t>
  </si>
  <si>
    <t>Bloco de concreto</t>
  </si>
  <si>
    <t>Abrigo provisório</t>
  </si>
  <si>
    <t>1.3 - Serviços Gerais de Canteiro:</t>
  </si>
  <si>
    <t>1.3 - Serviços Gerais de Canteiro</t>
  </si>
  <si>
    <t>Limpeza do terreno:</t>
  </si>
  <si>
    <t>Tipos de Fundações</t>
  </si>
  <si>
    <t>Estacas cravadas</t>
  </si>
  <si>
    <t>Tubulões</t>
  </si>
  <si>
    <r>
      <t xml:space="preserve">Estacas moldadas </t>
    </r>
    <r>
      <rPr>
        <i/>
        <sz val="10"/>
        <rFont val="Times New Roman"/>
        <family val="1"/>
      </rPr>
      <t>in loco</t>
    </r>
    <r>
      <rPr>
        <sz val="10"/>
        <rFont val="Times New Roman"/>
        <family val="1"/>
      </rPr>
      <t xml:space="preserve"> (Franki ou Strauss)</t>
    </r>
  </si>
  <si>
    <t>Brocas de concreto armado</t>
  </si>
  <si>
    <t>Alvenaria de embasamento ( Tijolos ou blocos)</t>
  </si>
  <si>
    <t>Alvenaria de embasamento ( Pedra rachão)</t>
  </si>
  <si>
    <t>Locação da obra (execução de gabarito)</t>
  </si>
  <si>
    <t>Abrigo provisório:</t>
  </si>
  <si>
    <t>Ligações:</t>
  </si>
  <si>
    <t>Movimento de terra</t>
  </si>
  <si>
    <t>Movimento de terra:</t>
  </si>
  <si>
    <t>Muro de arrimo</t>
  </si>
  <si>
    <t>Limpeza do Terreno:</t>
  </si>
  <si>
    <t>Capina e limpeza manual</t>
  </si>
  <si>
    <t>Desmatamento e limpeza mecanizada</t>
  </si>
  <si>
    <t>3.3 - Outros tipos de supraestrutura</t>
  </si>
  <si>
    <t>Pilares</t>
  </si>
  <si>
    <t>Vigas</t>
  </si>
  <si>
    <t>3.3 - Outros tipos</t>
  </si>
  <si>
    <t>Paredes:</t>
  </si>
  <si>
    <t>Paredes internas:</t>
  </si>
  <si>
    <t>Paredes externas:</t>
  </si>
  <si>
    <t>(internas e externas)</t>
  </si>
  <si>
    <t>Estrutural com bloco de concreto</t>
  </si>
  <si>
    <t>Estrutural com bloco de sílico-calcário</t>
  </si>
  <si>
    <t>Tijolo de solo-cimento</t>
  </si>
  <si>
    <t>Tijolo maciço cerâmico</t>
  </si>
  <si>
    <t>Tijolo cerâmico furado - esp: 9 cm</t>
  </si>
  <si>
    <t>Tijolo cerâmico furado - esp: 19 cm</t>
  </si>
  <si>
    <t>Bloco de concreto celular autoclavado</t>
  </si>
  <si>
    <t>Bloco de sílico-calcário</t>
  </si>
  <si>
    <t>Muros de divisa:</t>
  </si>
  <si>
    <t>Muro pré-fabricado</t>
  </si>
  <si>
    <t>Muro em tijolo, com fundações e estrutura</t>
  </si>
  <si>
    <t>Muro em bloco de concreto, com fundações e estrutura</t>
  </si>
  <si>
    <t>Vergas e contravergas</t>
  </si>
  <si>
    <t xml:space="preserve"> Vergas e Contravergas</t>
  </si>
  <si>
    <t>Laje pré-fabricadas:</t>
  </si>
  <si>
    <t>Estrutura do telhado:</t>
  </si>
  <si>
    <t>Metálica</t>
  </si>
  <si>
    <t>Telhas:</t>
  </si>
  <si>
    <t>Telha cerâmica</t>
  </si>
  <si>
    <t>Telha de concreto</t>
  </si>
  <si>
    <t>Telha metálica</t>
  </si>
  <si>
    <t>Emassamento com massa acrílica</t>
  </si>
  <si>
    <t>Emassamento com massa à base de PVA</t>
  </si>
  <si>
    <t>Pintura com tinta látex PVA, duas demãos sem massa</t>
  </si>
  <si>
    <t>Pintura com tinta acrílica, duas demãos sem massa</t>
  </si>
  <si>
    <t>Pintura com verniz em esquadria de madeira</t>
  </si>
  <si>
    <t>Pintura tipo caiação</t>
  </si>
  <si>
    <t>Colocar outros tipos de pintura e especificar o local</t>
  </si>
  <si>
    <t>Pintura com tinta em esquadrias de ferro</t>
  </si>
  <si>
    <t>Pintura com tinta esmalte em esquadrias de madeira</t>
  </si>
  <si>
    <t>Telha de policarbonato</t>
  </si>
  <si>
    <t>Telha em PVC rígido</t>
  </si>
  <si>
    <t>Telha de vidro</t>
  </si>
  <si>
    <t>Telha acrílica</t>
  </si>
  <si>
    <t>Telha de fibrocimento - esp acima de 6mm</t>
  </si>
  <si>
    <t>Telha de fibrocimento - esp até 6mm</t>
  </si>
  <si>
    <t>Telha ecolôgica</t>
  </si>
  <si>
    <t>Estrutura da cobertura</t>
  </si>
  <si>
    <t>Outro tipo de telha - colocar no comentário</t>
  </si>
  <si>
    <t>Colocar no campo ao lado (verde) o material adotado.</t>
  </si>
  <si>
    <t>Portas Externas</t>
  </si>
  <si>
    <t>Portas Internas</t>
  </si>
  <si>
    <t>Janelas ou Vãos</t>
  </si>
  <si>
    <t>Corrimão</t>
  </si>
  <si>
    <t>Guarda corpo</t>
  </si>
  <si>
    <t>Portões ou Grades</t>
  </si>
  <si>
    <t>Esquadrias:</t>
  </si>
  <si>
    <t>De madeira maciça</t>
  </si>
  <si>
    <t>De madeira compensada</t>
  </si>
  <si>
    <t>De vidro temperado</t>
  </si>
  <si>
    <t>Metálica de alumínio</t>
  </si>
  <si>
    <t>Metálica de ferro</t>
  </si>
  <si>
    <t>Salas</t>
  </si>
  <si>
    <t>Quartos</t>
  </si>
  <si>
    <t>Banheiros</t>
  </si>
  <si>
    <t>Cozinha e área de serviço</t>
  </si>
  <si>
    <t>Vidros:</t>
  </si>
  <si>
    <t>Vidro refletivo</t>
  </si>
  <si>
    <t>Vidro temperado colocado</t>
  </si>
  <si>
    <t>Vidro comum fantasia de 4mm</t>
  </si>
  <si>
    <t>Vidro cristal comum liso de 4mm</t>
  </si>
  <si>
    <t>Vidro laminado</t>
  </si>
  <si>
    <t>Vidro cristal comum - esp acima de 4mm</t>
  </si>
  <si>
    <t>De gesso</t>
  </si>
  <si>
    <t>Colocar no campo ao lado (verde) os cômodos ou locais onde serão aplicados.</t>
  </si>
  <si>
    <t>Janelas e Vão</t>
  </si>
  <si>
    <t>Guarda Corpo</t>
  </si>
  <si>
    <t>Portões e Grades</t>
  </si>
  <si>
    <t xml:space="preserve">Assinalar o local de aplicação.
</t>
  </si>
  <si>
    <t>Descrever o material aplicado (laranja) e os locais (verde)</t>
  </si>
  <si>
    <t>Assinalar o local de aplicação.
No caso das áreas frias, especificar a marca do revestimento, tamanho das peças e altura de assentamento.</t>
  </si>
  <si>
    <t>Descrição dos serviços</t>
  </si>
  <si>
    <t>(Assinale ou especifique os serviços que serão executados e quantifique-os)</t>
  </si>
  <si>
    <t>(Especifique os serviços que serão executados e quantifique-os)</t>
  </si>
  <si>
    <t>Descrever no campo laranja o tipo de piso.</t>
  </si>
  <si>
    <t>Especificar no campo verde</t>
  </si>
  <si>
    <t>Paredes Internas</t>
  </si>
  <si>
    <t>Paredes Externas</t>
  </si>
  <si>
    <t>Muros de divisas</t>
  </si>
  <si>
    <t>Limpeza do terreno</t>
  </si>
  <si>
    <t>Fundações:</t>
  </si>
  <si>
    <t>Especificar como será limpo o terreno</t>
  </si>
  <si>
    <t>Especificar o tipo de fundações a ser adotada</t>
  </si>
  <si>
    <t>Sapatas</t>
  </si>
  <si>
    <t>Estrutura do telhado</t>
  </si>
  <si>
    <t xml:space="preserve"> IMPORTANTE:</t>
  </si>
  <si>
    <t>IMPORTANTE:</t>
  </si>
  <si>
    <t>Painel EPS</t>
  </si>
  <si>
    <t>Drywall</t>
  </si>
  <si>
    <t>Light Steel Frame</t>
  </si>
  <si>
    <r>
      <t xml:space="preserve">Paredes de concreto Moldadas </t>
    </r>
    <r>
      <rPr>
        <i/>
        <sz val="10"/>
        <rFont val="Times New Roman"/>
        <family val="1"/>
      </rPr>
      <t>in-loco</t>
    </r>
  </si>
  <si>
    <t>Placas pré-moldadas de concreto</t>
  </si>
  <si>
    <t>E-MAIL:</t>
  </si>
  <si>
    <t>Assinatura do Proponente</t>
  </si>
  <si>
    <t>12º Mês</t>
  </si>
  <si>
    <t>13º Mês</t>
  </si>
  <si>
    <t>14º Mês</t>
  </si>
  <si>
    <t>15º Mês</t>
  </si>
  <si>
    <t>16º Mês</t>
  </si>
  <si>
    <t>17º Mês</t>
  </si>
  <si>
    <t>18º Mês</t>
  </si>
  <si>
    <t>(10)</t>
  </si>
  <si>
    <t>CLIENTE : (1)</t>
  </si>
  <si>
    <t xml:space="preserve">   Assinatura do cliente</t>
  </si>
  <si>
    <t>Verificação para conferência</t>
  </si>
  <si>
    <t>CLIENTE:</t>
  </si>
  <si>
    <t>CREA/CAU nº</t>
  </si>
  <si>
    <t>1.  Na coluna "% da Obra" deverá ser adotado 2 casas decimais.</t>
  </si>
  <si>
    <t>X</t>
  </si>
  <si>
    <t>Pergolado</t>
  </si>
  <si>
    <t>Piscina</t>
  </si>
  <si>
    <t>Churrasqueira</t>
  </si>
  <si>
    <t>Edícula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</si>
</sst>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0;[Red]0.00"/>
  </numFmts>
  <fonts count="6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Times New Roman"/>
      <family val="1"/>
    </font>
    <font>
      <b/>
      <sz val="8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Segoe U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Up">
        <fgColor indexed="12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/>
    </border>
    <border>
      <left style="medium"/>
      <right style="thick"/>
      <top/>
      <bottom/>
    </border>
    <border>
      <left/>
      <right style="thick"/>
      <top/>
      <bottom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ck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ck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ck"/>
      <top style="thin"/>
      <bottom style="thin"/>
    </border>
    <border>
      <left/>
      <right style="thick"/>
      <top style="medium"/>
      <bottom/>
    </border>
    <border>
      <left style="thick"/>
      <right style="thick"/>
      <top style="thick"/>
      <bottom style="thick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ck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/>
      <right style="thin"/>
      <top style="thin"/>
      <bottom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 style="medium"/>
      <bottom style="thick"/>
    </border>
    <border>
      <left/>
      <right/>
      <top style="thick"/>
      <bottom/>
    </border>
    <border>
      <left style="medium"/>
      <right/>
      <top/>
      <bottom style="thin"/>
    </border>
    <border>
      <left style="thick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/>
    </border>
    <border>
      <left/>
      <right style="thin"/>
      <top style="medium"/>
      <bottom style="medium"/>
    </border>
    <border>
      <left style="thick"/>
      <right style="medium"/>
      <top/>
      <bottom style="medium"/>
    </border>
    <border>
      <left style="thin"/>
      <right style="thin"/>
      <top style="medium"/>
      <bottom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thin"/>
      <bottom style="hair"/>
    </border>
    <border>
      <left/>
      <right style="thick"/>
      <top style="thin"/>
      <bottom style="hair"/>
    </border>
    <border>
      <left/>
      <right style="thick"/>
      <top/>
      <bottom style="medium"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medium"/>
      <right/>
      <top style="medium"/>
      <bottom/>
    </border>
    <border>
      <left/>
      <right style="thick"/>
      <top style="thick"/>
      <bottom/>
    </border>
    <border>
      <left style="thin"/>
      <right style="thick"/>
      <top style="hair"/>
      <bottom style="thin"/>
    </border>
    <border>
      <left style="thin"/>
      <right style="thin"/>
      <top style="hair"/>
      <bottom style="thin"/>
    </border>
    <border>
      <left/>
      <right style="thick"/>
      <top style="hair"/>
      <bottom style="thin"/>
    </border>
    <border>
      <left/>
      <right/>
      <top style="hair"/>
      <bottom style="thin"/>
    </border>
    <border>
      <left/>
      <right/>
      <top style="thin"/>
      <bottom style="medium"/>
    </border>
    <border>
      <left style="thin"/>
      <right/>
      <top style="thick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/>
      <right style="medium"/>
      <top/>
      <bottom style="thin"/>
    </border>
    <border>
      <left style="medium"/>
      <right/>
      <top style="thick"/>
      <bottom/>
    </border>
    <border>
      <left/>
      <right style="medium"/>
      <top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/>
      <top style="thick"/>
      <bottom/>
    </border>
    <border>
      <left/>
      <right style="medium"/>
      <top style="thick"/>
      <bottom/>
    </border>
    <border>
      <left style="thick"/>
      <right style="thin"/>
      <top style="medium"/>
      <bottom/>
    </border>
    <border>
      <left style="thick"/>
      <right style="thin"/>
      <top/>
      <bottom style="thick"/>
    </border>
    <border>
      <left style="thick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0" fontId="2" fillId="0" borderId="0" applyFont="0" applyFill="0" applyBorder="0" applyAlignment="0" applyProtection="0"/>
  </cellStyleXfs>
  <cellXfs count="7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10" xfId="0" applyFont="1" applyBorder="1" applyAlignment="1" applyProtection="1">
      <alignment horizontal="centerContinuous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Continuous"/>
      <protection hidden="1"/>
    </xf>
    <xf numFmtId="0" fontId="8" fillId="0" borderId="15" xfId="0" applyFont="1" applyBorder="1" applyAlignment="1" applyProtection="1">
      <alignment horizontal="centerContinuous"/>
      <protection hidden="1"/>
    </xf>
    <xf numFmtId="0" fontId="4" fillId="0" borderId="16" xfId="0" applyFont="1" applyBorder="1" applyAlignment="1" applyProtection="1">
      <alignment horizontal="centerContinuous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0" fillId="0" borderId="22" xfId="0" applyBorder="1" applyAlignment="1" applyProtection="1" quotePrefix="1">
      <alignment horizontal="left"/>
      <protection hidden="1"/>
    </xf>
    <xf numFmtId="0" fontId="0" fillId="0" borderId="11" xfId="0" applyBorder="1" applyAlignment="1" applyProtection="1" quotePrefix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 quotePrefix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10" fillId="0" borderId="0" xfId="0" applyFont="1" applyAlignment="1" applyProtection="1">
      <alignment/>
      <protection hidden="1"/>
    </xf>
    <xf numFmtId="0" fontId="4" fillId="0" borderId="23" xfId="0" applyFont="1" applyBorder="1" applyAlignment="1" applyProtection="1">
      <alignment horizontal="centerContinuous"/>
      <protection hidden="1"/>
    </xf>
    <xf numFmtId="4" fontId="0" fillId="0" borderId="24" xfId="0" applyNumberFormat="1" applyBorder="1" applyAlignment="1" applyProtection="1">
      <alignment horizontal="center"/>
      <protection hidden="1"/>
    </xf>
    <xf numFmtId="10" fontId="0" fillId="0" borderId="25" xfId="0" applyNumberFormat="1" applyBorder="1" applyAlignment="1" applyProtection="1">
      <alignment horizontal="center"/>
      <protection hidden="1"/>
    </xf>
    <xf numFmtId="4" fontId="0" fillId="0" borderId="26" xfId="0" applyNumberFormat="1" applyBorder="1" applyAlignment="1" applyProtection="1">
      <alignment horizontal="center"/>
      <protection hidden="1"/>
    </xf>
    <xf numFmtId="4" fontId="0" fillId="0" borderId="27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4" fontId="4" fillId="0" borderId="10" xfId="0" applyNumberFormat="1" applyFont="1" applyBorder="1" applyAlignment="1" applyProtection="1">
      <alignment horizontal="center"/>
      <protection hidden="1"/>
    </xf>
    <xf numFmtId="10" fontId="0" fillId="0" borderId="28" xfId="0" applyNumberFormat="1" applyBorder="1" applyAlignment="1" applyProtection="1">
      <alignment horizontal="center"/>
      <protection hidden="1"/>
    </xf>
    <xf numFmtId="10" fontId="0" fillId="0" borderId="29" xfId="0" applyNumberFormat="1" applyBorder="1" applyAlignment="1" applyProtection="1">
      <alignment horizontal="center"/>
      <protection hidden="1"/>
    </xf>
    <xf numFmtId="10" fontId="4" fillId="0" borderId="30" xfId="0" applyNumberFormat="1" applyFont="1" applyBorder="1" applyAlignment="1" applyProtection="1">
      <alignment horizontal="center"/>
      <protection hidden="1"/>
    </xf>
    <xf numFmtId="10" fontId="0" fillId="0" borderId="0" xfId="0" applyNumberFormat="1" applyAlignment="1">
      <alignment/>
    </xf>
    <xf numFmtId="0" fontId="1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8" fillId="0" borderId="31" xfId="0" applyFont="1" applyBorder="1" applyAlignment="1" applyProtection="1">
      <alignment horizontal="center"/>
      <protection hidden="1"/>
    </xf>
    <xf numFmtId="0" fontId="18" fillId="0" borderId="32" xfId="0" applyFont="1" applyBorder="1" applyAlignment="1" applyProtection="1">
      <alignment horizontal="center"/>
      <protection hidden="1"/>
    </xf>
    <xf numFmtId="0" fontId="16" fillId="0" borderId="33" xfId="0" applyFont="1" applyBorder="1" applyAlignment="1" applyProtection="1">
      <alignment horizontal="center"/>
      <protection hidden="1"/>
    </xf>
    <xf numFmtId="0" fontId="16" fillId="0" borderId="34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Continuous"/>
      <protection hidden="1"/>
    </xf>
    <xf numFmtId="10" fontId="19" fillId="0" borderId="37" xfId="0" applyNumberFormat="1" applyFont="1" applyBorder="1" applyAlignment="1" applyProtection="1" quotePrefix="1">
      <alignment horizontal="center"/>
      <protection hidden="1"/>
    </xf>
    <xf numFmtId="0" fontId="19" fillId="0" borderId="0" xfId="0" applyFont="1" applyAlignment="1" applyProtection="1">
      <alignment horizontal="centerContinuous"/>
      <protection hidden="1"/>
    </xf>
    <xf numFmtId="0" fontId="16" fillId="0" borderId="38" xfId="0" applyFont="1" applyBorder="1" applyAlignment="1" applyProtection="1">
      <alignment horizontal="center"/>
      <protection hidden="1"/>
    </xf>
    <xf numFmtId="0" fontId="19" fillId="0" borderId="39" xfId="0" applyFont="1" applyBorder="1" applyAlignment="1" applyProtection="1">
      <alignment/>
      <protection hidden="1"/>
    </xf>
    <xf numFmtId="0" fontId="19" fillId="0" borderId="40" xfId="0" applyFont="1" applyBorder="1" applyAlignment="1" applyProtection="1">
      <alignment/>
      <protection hidden="1"/>
    </xf>
    <xf numFmtId="10" fontId="19" fillId="0" borderId="41" xfId="0" applyNumberFormat="1" applyFont="1" applyBorder="1" applyAlignment="1" applyProtection="1" quotePrefix="1">
      <alignment horizontal="center"/>
      <protection hidden="1"/>
    </xf>
    <xf numFmtId="0" fontId="19" fillId="0" borderId="35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42" xfId="0" applyFont="1" applyBorder="1" applyAlignment="1" applyProtection="1">
      <alignment/>
      <protection hidden="1"/>
    </xf>
    <xf numFmtId="0" fontId="19" fillId="0" borderId="36" xfId="0" applyFont="1" applyBorder="1" applyAlignment="1" applyProtection="1">
      <alignment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16" fillId="0" borderId="43" xfId="0" applyFont="1" applyBorder="1" applyAlignment="1" applyProtection="1">
      <alignment horizontal="center"/>
      <protection hidden="1"/>
    </xf>
    <xf numFmtId="0" fontId="19" fillId="0" borderId="33" xfId="0" applyFont="1" applyBorder="1" applyAlignment="1" applyProtection="1">
      <alignment/>
      <protection hidden="1"/>
    </xf>
    <xf numFmtId="0" fontId="16" fillId="0" borderId="35" xfId="0" applyFont="1" applyBorder="1" applyAlignment="1" applyProtection="1">
      <alignment/>
      <protection hidden="1"/>
    </xf>
    <xf numFmtId="0" fontId="19" fillId="0" borderId="36" xfId="0" applyFont="1" applyBorder="1" applyAlignment="1" applyProtection="1" quotePrefix="1">
      <alignment horizontal="left"/>
      <protection hidden="1"/>
    </xf>
    <xf numFmtId="0" fontId="19" fillId="0" borderId="36" xfId="0" applyFont="1" applyBorder="1" applyAlignment="1" applyProtection="1" quotePrefix="1">
      <alignment horizontal="center"/>
      <protection hidden="1"/>
    </xf>
    <xf numFmtId="0" fontId="19" fillId="0" borderId="33" xfId="0" applyFont="1" applyBorder="1" applyAlignment="1" applyProtection="1" quotePrefix="1">
      <alignment horizontal="left"/>
      <protection hidden="1"/>
    </xf>
    <xf numFmtId="0" fontId="19" fillId="0" borderId="42" xfId="0" applyFont="1" applyBorder="1" applyAlignment="1" applyProtection="1" quotePrefix="1">
      <alignment horizontal="left"/>
      <protection hidden="1"/>
    </xf>
    <xf numFmtId="0" fontId="19" fillId="0" borderId="4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41" xfId="0" applyFont="1" applyBorder="1" applyAlignment="1" applyProtection="1">
      <alignment horizontal="center"/>
      <protection hidden="1"/>
    </xf>
    <xf numFmtId="0" fontId="19" fillId="0" borderId="39" xfId="0" applyFont="1" applyBorder="1" applyAlignment="1" applyProtection="1">
      <alignment horizontal="center"/>
      <protection hidden="1"/>
    </xf>
    <xf numFmtId="0" fontId="16" fillId="0" borderId="44" xfId="0" applyFont="1" applyBorder="1" applyAlignment="1" applyProtection="1">
      <alignment/>
      <protection hidden="1"/>
    </xf>
    <xf numFmtId="4" fontId="18" fillId="0" borderId="0" xfId="0" applyNumberFormat="1" applyFont="1" applyAlignment="1" applyProtection="1" quotePrefix="1">
      <alignment horizontal="center"/>
      <protection hidden="1"/>
    </xf>
    <xf numFmtId="10" fontId="18" fillId="0" borderId="45" xfId="0" applyNumberFormat="1" applyFont="1" applyBorder="1" applyAlignment="1" applyProtection="1" quotePrefix="1">
      <alignment horizontal="center"/>
      <protection hidden="1"/>
    </xf>
    <xf numFmtId="0" fontId="19" fillId="33" borderId="11" xfId="0" applyFont="1" applyFill="1" applyBorder="1" applyAlignment="1" applyProtection="1">
      <alignment/>
      <protection hidden="1"/>
    </xf>
    <xf numFmtId="0" fontId="19" fillId="33" borderId="41" xfId="0" applyFont="1" applyFill="1" applyBorder="1" applyAlignment="1" applyProtection="1">
      <alignment/>
      <protection hidden="1"/>
    </xf>
    <xf numFmtId="0" fontId="19" fillId="33" borderId="40" xfId="0" applyFont="1" applyFill="1" applyBorder="1" applyAlignment="1" applyProtection="1">
      <alignment/>
      <protection hidden="1"/>
    </xf>
    <xf numFmtId="0" fontId="19" fillId="33" borderId="46" xfId="0" applyFont="1" applyFill="1" applyBorder="1" applyAlignment="1" applyProtection="1">
      <alignment/>
      <protection hidden="1"/>
    </xf>
    <xf numFmtId="0" fontId="16" fillId="0" borderId="47" xfId="0" applyFont="1" applyBorder="1" applyAlignment="1" applyProtection="1">
      <alignment horizontal="left"/>
      <protection hidden="1"/>
    </xf>
    <xf numFmtId="0" fontId="16" fillId="0" borderId="36" xfId="0" applyFont="1" applyBorder="1" applyAlignment="1" applyProtection="1" quotePrefix="1">
      <alignment horizontal="right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48" xfId="0" applyFont="1" applyBorder="1" applyAlignment="1" applyProtection="1">
      <alignment/>
      <protection hidden="1"/>
    </xf>
    <xf numFmtId="14" fontId="19" fillId="0" borderId="39" xfId="0" applyNumberFormat="1" applyFont="1" applyBorder="1" applyAlignment="1" applyProtection="1">
      <alignment/>
      <protection hidden="1"/>
    </xf>
    <xf numFmtId="0" fontId="16" fillId="0" borderId="47" xfId="0" applyFont="1" applyBorder="1" applyAlignment="1" applyProtection="1">
      <alignment/>
      <protection hidden="1"/>
    </xf>
    <xf numFmtId="0" fontId="16" fillId="0" borderId="41" xfId="0" applyFont="1" applyBorder="1" applyAlignment="1" applyProtection="1">
      <alignment horizontal="left"/>
      <protection hidden="1"/>
    </xf>
    <xf numFmtId="0" fontId="16" fillId="0" borderId="42" xfId="0" applyFont="1" applyBorder="1" applyAlignment="1" applyProtection="1">
      <alignment horizontal="left"/>
      <protection hidden="1"/>
    </xf>
    <xf numFmtId="3" fontId="19" fillId="0" borderId="36" xfId="0" applyNumberFormat="1" applyFont="1" applyBorder="1" applyAlignment="1" applyProtection="1">
      <alignment/>
      <protection hidden="1"/>
    </xf>
    <xf numFmtId="4" fontId="14" fillId="0" borderId="49" xfId="0" applyNumberFormat="1" applyFont="1" applyBorder="1" applyAlignment="1" applyProtection="1" quotePrefix="1">
      <alignment horizontal="center"/>
      <protection hidden="1"/>
    </xf>
    <xf numFmtId="10" fontId="14" fillId="0" borderId="50" xfId="0" applyNumberFormat="1" applyFont="1" applyBorder="1" applyAlignment="1" applyProtection="1" quotePrefix="1">
      <alignment horizontal="center"/>
      <protection hidden="1"/>
    </xf>
    <xf numFmtId="4" fontId="14" fillId="0" borderId="39" xfId="0" applyNumberFormat="1" applyFont="1" applyBorder="1" applyAlignment="1" applyProtection="1">
      <alignment horizontal="center"/>
      <protection hidden="1"/>
    </xf>
    <xf numFmtId="10" fontId="14" fillId="0" borderId="41" xfId="0" applyNumberFormat="1" applyFont="1" applyBorder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center"/>
      <protection hidden="1"/>
    </xf>
    <xf numFmtId="4" fontId="14" fillId="0" borderId="50" xfId="0" applyNumberFormat="1" applyFont="1" applyBorder="1" applyAlignment="1" applyProtection="1">
      <alignment horizontal="center"/>
      <protection hidden="1"/>
    </xf>
    <xf numFmtId="4" fontId="14" fillId="0" borderId="36" xfId="0" applyNumberFormat="1" applyFont="1" applyBorder="1" applyAlignment="1" applyProtection="1">
      <alignment horizontal="center"/>
      <protection hidden="1"/>
    </xf>
    <xf numFmtId="10" fontId="14" fillId="0" borderId="36" xfId="0" applyNumberFormat="1" applyFont="1" applyBorder="1" applyAlignment="1" applyProtection="1">
      <alignment horizontal="center"/>
      <protection hidden="1"/>
    </xf>
    <xf numFmtId="4" fontId="14" fillId="0" borderId="40" xfId="0" applyNumberFormat="1" applyFont="1" applyBorder="1" applyAlignment="1" applyProtection="1">
      <alignment horizontal="center"/>
      <protection hidden="1"/>
    </xf>
    <xf numFmtId="10" fontId="14" fillId="0" borderId="40" xfId="0" applyNumberFormat="1" applyFont="1" applyBorder="1" applyAlignment="1" applyProtection="1">
      <alignment horizontal="center"/>
      <protection hidden="1"/>
    </xf>
    <xf numFmtId="10" fontId="16" fillId="0" borderId="45" xfId="0" applyNumberFormat="1" applyFont="1" applyBorder="1" applyAlignment="1" applyProtection="1" quotePrefix="1">
      <alignment horizontal="left"/>
      <protection hidden="1"/>
    </xf>
    <xf numFmtId="0" fontId="16" fillId="0" borderId="41" xfId="0" applyFont="1" applyBorder="1" applyAlignment="1" applyProtection="1" quotePrefix="1">
      <alignment horizontal="left"/>
      <protection hidden="1"/>
    </xf>
    <xf numFmtId="10" fontId="18" fillId="0" borderId="45" xfId="0" applyNumberFormat="1" applyFont="1" applyBorder="1" applyAlignment="1" quotePrefix="1">
      <alignment horizontal="center" vertical="center"/>
    </xf>
    <xf numFmtId="10" fontId="18" fillId="0" borderId="51" xfId="0" applyNumberFormat="1" applyFont="1" applyBorder="1" applyAlignment="1" quotePrefix="1">
      <alignment horizontal="center" vertical="center"/>
    </xf>
    <xf numFmtId="4" fontId="21" fillId="0" borderId="41" xfId="0" applyNumberFormat="1" applyFont="1" applyBorder="1" applyAlignment="1" quotePrefix="1">
      <alignment horizontal="center" vertical="center"/>
    </xf>
    <xf numFmtId="4" fontId="21" fillId="0" borderId="51" xfId="0" applyNumberFormat="1" applyFont="1" applyBorder="1" applyAlignment="1" quotePrefix="1">
      <alignment horizontal="center" vertical="center"/>
    </xf>
    <xf numFmtId="4" fontId="21" fillId="0" borderId="0" xfId="0" applyNumberFormat="1" applyFont="1" applyAlignment="1" quotePrefix="1">
      <alignment horizontal="center" vertical="center"/>
    </xf>
    <xf numFmtId="4" fontId="21" fillId="0" borderId="42" xfId="0" applyNumberFormat="1" applyFont="1" applyBorder="1" applyAlignment="1">
      <alignment horizontal="center" vertical="center"/>
    </xf>
    <xf numFmtId="4" fontId="21" fillId="0" borderId="51" xfId="0" applyNumberFormat="1" applyFont="1" applyBorder="1" applyAlignment="1">
      <alignment horizontal="center" vertical="center"/>
    </xf>
    <xf numFmtId="0" fontId="9" fillId="0" borderId="52" xfId="0" applyFont="1" applyBorder="1" applyAlignment="1" applyProtection="1">
      <alignment/>
      <protection hidden="1"/>
    </xf>
    <xf numFmtId="10" fontId="0" fillId="0" borderId="53" xfId="0" applyNumberFormat="1" applyBorder="1" applyAlignment="1" applyProtection="1">
      <alignment horizontal="center"/>
      <protection hidden="1"/>
    </xf>
    <xf numFmtId="4" fontId="0" fillId="0" borderId="54" xfId="0" applyNumberFormat="1" applyBorder="1" applyAlignment="1" applyProtection="1">
      <alignment horizontal="center"/>
      <protection hidden="1"/>
    </xf>
    <xf numFmtId="4" fontId="0" fillId="0" borderId="55" xfId="0" applyNumberFormat="1" applyBorder="1" applyAlignment="1" applyProtection="1">
      <alignment horizontal="center"/>
      <protection hidden="1"/>
    </xf>
    <xf numFmtId="0" fontId="19" fillId="0" borderId="41" xfId="0" applyFont="1" applyBorder="1" applyAlignment="1" applyProtection="1">
      <alignment horizontal="left"/>
      <protection hidden="1"/>
    </xf>
    <xf numFmtId="0" fontId="19" fillId="0" borderId="41" xfId="0" applyFont="1" applyBorder="1" applyAlignment="1" applyProtection="1">
      <alignment horizontal="left" indent="1"/>
      <protection hidden="1"/>
    </xf>
    <xf numFmtId="0" fontId="14" fillId="0" borderId="31" xfId="0" applyFont="1" applyBorder="1" applyAlignment="1" applyProtection="1">
      <alignment/>
      <protection hidden="1"/>
    </xf>
    <xf numFmtId="0" fontId="14" fillId="0" borderId="56" xfId="0" applyFont="1" applyBorder="1" applyAlignment="1" applyProtection="1">
      <alignment/>
      <protection hidden="1"/>
    </xf>
    <xf numFmtId="4" fontId="0" fillId="0" borderId="57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165" fontId="0" fillId="0" borderId="50" xfId="0" applyNumberFormat="1" applyBorder="1" applyAlignment="1">
      <alignment/>
    </xf>
    <xf numFmtId="0" fontId="0" fillId="0" borderId="5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1" borderId="64" xfId="0" applyFill="1" applyBorder="1" applyAlignment="1">
      <alignment horizontal="center"/>
    </xf>
    <xf numFmtId="165" fontId="0" fillId="1" borderId="64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4" fontId="0" fillId="0" borderId="42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0" fillId="0" borderId="62" xfId="0" applyBorder="1" applyAlignment="1">
      <alignment horizontal="center"/>
    </xf>
    <xf numFmtId="0" fontId="0" fillId="0" borderId="56" xfId="0" applyBorder="1" applyAlignment="1">
      <alignment horizontal="right"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19" fillId="0" borderId="41" xfId="0" applyFont="1" applyBorder="1" applyAlignment="1" applyProtection="1">
      <alignment/>
      <protection hidden="1"/>
    </xf>
    <xf numFmtId="0" fontId="0" fillId="0" borderId="47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" fontId="0" fillId="4" borderId="11" xfId="0" applyNumberFormat="1" applyFill="1" applyBorder="1" applyAlignment="1" applyProtection="1">
      <alignment horizontal="center" vertical="center"/>
      <protection locked="0"/>
    </xf>
    <xf numFmtId="4" fontId="0" fillId="0" borderId="20" xfId="0" applyNumberFormat="1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10" fontId="0" fillId="0" borderId="15" xfId="0" applyNumberFormat="1" applyBorder="1" applyAlignment="1">
      <alignment horizontal="centerContinuous"/>
    </xf>
    <xf numFmtId="0" fontId="5" fillId="0" borderId="47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65" xfId="0" applyBorder="1" applyAlignment="1">
      <alignment/>
    </xf>
    <xf numFmtId="0" fontId="5" fillId="0" borderId="65" xfId="0" applyFont="1" applyBorder="1" applyAlignment="1">
      <alignment/>
    </xf>
    <xf numFmtId="0" fontId="10" fillId="0" borderId="0" xfId="0" applyFont="1" applyAlignment="1">
      <alignment/>
    </xf>
    <xf numFmtId="10" fontId="0" fillId="0" borderId="18" xfId="0" applyNumberForma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6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67" xfId="0" applyFont="1" applyBorder="1" applyAlignment="1" quotePrefix="1">
      <alignment horizontal="left"/>
    </xf>
    <xf numFmtId="0" fontId="5" fillId="0" borderId="49" xfId="0" applyFont="1" applyBorder="1" applyAlignment="1" quotePrefix="1">
      <alignment horizontal="left"/>
    </xf>
    <xf numFmtId="0" fontId="11" fillId="0" borderId="49" xfId="0" applyFont="1" applyBorder="1" applyAlignment="1">
      <alignment/>
    </xf>
    <xf numFmtId="0" fontId="0" fillId="0" borderId="49" xfId="0" applyBorder="1" applyAlignment="1">
      <alignment/>
    </xf>
    <xf numFmtId="0" fontId="7" fillId="0" borderId="59" xfId="0" applyFont="1" applyBorder="1" applyAlignment="1">
      <alignment/>
    </xf>
    <xf numFmtId="10" fontId="0" fillId="0" borderId="34" xfId="0" applyNumberFormat="1" applyBorder="1" applyAlignment="1">
      <alignment/>
    </xf>
    <xf numFmtId="0" fontId="4" fillId="0" borderId="68" xfId="0" applyFont="1" applyBorder="1" applyAlignment="1">
      <alignment horizontal="center"/>
    </xf>
    <xf numFmtId="0" fontId="7" fillId="0" borderId="69" xfId="0" applyFont="1" applyBorder="1" applyAlignment="1" quotePrefix="1">
      <alignment horizontal="center"/>
    </xf>
    <xf numFmtId="165" fontId="7" fillId="0" borderId="6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165" fontId="7" fillId="0" borderId="2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70" xfId="0" applyBorder="1" applyAlignment="1">
      <alignment/>
    </xf>
    <xf numFmtId="0" fontId="0" fillId="0" borderId="0" xfId="0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0" xfId="0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4" fontId="0" fillId="4" borderId="12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Continuous"/>
    </xf>
    <xf numFmtId="49" fontId="4" fillId="0" borderId="26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/>
    </xf>
    <xf numFmtId="0" fontId="5" fillId="0" borderId="49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73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/>
    </xf>
    <xf numFmtId="0" fontId="4" fillId="0" borderId="61" xfId="0" applyFont="1" applyBorder="1" applyAlignment="1" quotePrefix="1">
      <alignment horizontal="center"/>
    </xf>
    <xf numFmtId="0" fontId="4" fillId="0" borderId="74" xfId="0" applyFont="1" applyBorder="1" applyAlignment="1">
      <alignment horizontal="centerContinuous"/>
    </xf>
    <xf numFmtId="0" fontId="4" fillId="0" borderId="72" xfId="0" applyFont="1" applyBorder="1" applyAlignment="1">
      <alignment horizontal="centerContinuous"/>
    </xf>
    <xf numFmtId="0" fontId="4" fillId="0" borderId="75" xfId="0" applyFont="1" applyBorder="1" applyAlignment="1">
      <alignment horizontal="centerContinuous"/>
    </xf>
    <xf numFmtId="165" fontId="7" fillId="0" borderId="69" xfId="0" applyNumberFormat="1" applyFont="1" applyBorder="1" applyAlignment="1">
      <alignment horizontal="center"/>
    </xf>
    <xf numFmtId="165" fontId="7" fillId="0" borderId="76" xfId="0" applyNumberFormat="1" applyFont="1" applyBorder="1" applyAlignment="1">
      <alignment horizontal="center"/>
    </xf>
    <xf numFmtId="0" fontId="7" fillId="0" borderId="62" xfId="0" applyFont="1" applyBorder="1" applyAlignment="1" quotePrefix="1">
      <alignment horizontal="center"/>
    </xf>
    <xf numFmtId="165" fontId="7" fillId="0" borderId="62" xfId="0" applyNumberFormat="1" applyFont="1" applyBorder="1" applyAlignment="1" quotePrefix="1">
      <alignment horizontal="center"/>
    </xf>
    <xf numFmtId="164" fontId="7" fillId="0" borderId="42" xfId="0" applyNumberFormat="1" applyFont="1" applyBorder="1" applyAlignment="1" quotePrefix="1">
      <alignment horizontal="center"/>
    </xf>
    <xf numFmtId="10" fontId="4" fillId="0" borderId="77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10" fontId="0" fillId="0" borderId="78" xfId="0" applyNumberFormat="1" applyFont="1" applyBorder="1" applyAlignment="1">
      <alignment vertical="center" wrapText="1"/>
    </xf>
    <xf numFmtId="4" fontId="0" fillId="0" borderId="31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50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0" fillId="0" borderId="74" xfId="0" applyBorder="1" applyAlignment="1">
      <alignment/>
    </xf>
    <xf numFmtId="0" fontId="4" fillId="0" borderId="79" xfId="0" applyFont="1" applyBorder="1" applyAlignment="1" quotePrefix="1">
      <alignment horizontal="left"/>
    </xf>
    <xf numFmtId="0" fontId="5" fillId="0" borderId="13" xfId="0" applyFont="1" applyBorder="1" applyAlignment="1">
      <alignment horizontal="right"/>
    </xf>
    <xf numFmtId="0" fontId="0" fillId="1" borderId="80" xfId="0" applyFill="1" applyBorder="1" applyAlignment="1">
      <alignment horizontal="center"/>
    </xf>
    <xf numFmtId="165" fontId="0" fillId="1" borderId="80" xfId="0" applyNumberFormat="1" applyFill="1" applyBorder="1" applyAlignment="1">
      <alignment/>
    </xf>
    <xf numFmtId="49" fontId="5" fillId="1" borderId="80" xfId="0" applyNumberFormat="1" applyFont="1" applyFill="1" applyBorder="1" applyAlignment="1">
      <alignment horizontal="right"/>
    </xf>
    <xf numFmtId="4" fontId="4" fillId="0" borderId="81" xfId="0" applyNumberFormat="1" applyFont="1" applyBorder="1" applyAlignment="1">
      <alignment/>
    </xf>
    <xf numFmtId="165" fontId="0" fillId="1" borderId="82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4" fontId="0" fillId="0" borderId="39" xfId="0" applyNumberFormat="1" applyBorder="1" applyAlignment="1">
      <alignment/>
    </xf>
    <xf numFmtId="10" fontId="0" fillId="0" borderId="78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4" fillId="0" borderId="83" xfId="0" applyFont="1" applyBorder="1" applyAlignment="1" quotePrefix="1">
      <alignment horizontal="left"/>
    </xf>
    <xf numFmtId="4" fontId="4" fillId="0" borderId="81" xfId="0" applyNumberFormat="1" applyFont="1" applyBorder="1" applyAlignment="1" quotePrefix="1">
      <alignment horizontal="right"/>
    </xf>
    <xf numFmtId="0" fontId="0" fillId="0" borderId="22" xfId="0" applyFont="1" applyBorder="1" applyAlignment="1">
      <alignment horizontal="left"/>
    </xf>
    <xf numFmtId="4" fontId="0" fillId="0" borderId="63" xfId="0" applyNumberFormat="1" applyBorder="1" applyAlignment="1">
      <alignment/>
    </xf>
    <xf numFmtId="4" fontId="0" fillId="0" borderId="20" xfId="0" applyNumberFormat="1" applyFont="1" applyBorder="1" applyAlignment="1" quotePrefix="1">
      <alignment horizontal="right"/>
    </xf>
    <xf numFmtId="10" fontId="0" fillId="0" borderId="84" xfId="0" applyNumberFormat="1" applyFont="1" applyBorder="1" applyAlignment="1" quotePrefix="1">
      <alignment horizontal="right"/>
    </xf>
    <xf numFmtId="0" fontId="0" fillId="0" borderId="45" xfId="0" applyBorder="1" applyAlignment="1">
      <alignment horizontal="center"/>
    </xf>
    <xf numFmtId="10" fontId="0" fillId="0" borderId="51" xfId="0" applyNumberFormat="1" applyFont="1" applyBorder="1" applyAlignment="1" quotePrefix="1">
      <alignment horizontal="right"/>
    </xf>
    <xf numFmtId="10" fontId="0" fillId="0" borderId="85" xfId="0" applyNumberFormat="1" applyFont="1" applyBorder="1" applyAlignment="1" quotePrefix="1">
      <alignment horizontal="right"/>
    </xf>
    <xf numFmtId="0" fontId="0" fillId="0" borderId="73" xfId="0" applyBorder="1" applyAlignment="1">
      <alignment/>
    </xf>
    <xf numFmtId="0" fontId="0" fillId="0" borderId="22" xfId="0" applyBorder="1" applyAlignment="1">
      <alignment/>
    </xf>
    <xf numFmtId="4" fontId="0" fillId="0" borderId="20" xfId="0" applyNumberFormat="1" applyBorder="1" applyAlignment="1">
      <alignment/>
    </xf>
    <xf numFmtId="10" fontId="0" fillId="0" borderId="84" xfId="0" applyNumberFormat="1" applyBorder="1" applyAlignment="1">
      <alignment/>
    </xf>
    <xf numFmtId="10" fontId="0" fillId="0" borderId="51" xfId="0" applyNumberFormat="1" applyBorder="1" applyAlignment="1">
      <alignment/>
    </xf>
    <xf numFmtId="10" fontId="0" fillId="0" borderId="85" xfId="0" applyNumberFormat="1" applyBorder="1" applyAlignment="1">
      <alignment/>
    </xf>
    <xf numFmtId="4" fontId="0" fillId="0" borderId="71" xfId="0" applyNumberFormat="1" applyBorder="1" applyAlignment="1">
      <alignment/>
    </xf>
    <xf numFmtId="10" fontId="0" fillId="0" borderId="86" xfId="0" applyNumberFormat="1" applyBorder="1" applyAlignment="1">
      <alignment/>
    </xf>
    <xf numFmtId="165" fontId="0" fillId="1" borderId="87" xfId="0" applyNumberFormat="1" applyFill="1" applyBorder="1" applyAlignment="1">
      <alignment/>
    </xf>
    <xf numFmtId="0" fontId="0" fillId="0" borderId="88" xfId="0" applyBorder="1" applyAlignment="1">
      <alignment/>
    </xf>
    <xf numFmtId="0" fontId="0" fillId="0" borderId="20" xfId="0" applyFont="1" applyBorder="1" applyAlignment="1">
      <alignment/>
    </xf>
    <xf numFmtId="10" fontId="0" fillId="0" borderId="84" xfId="0" applyNumberFormat="1" applyFont="1" applyBorder="1" applyAlignment="1">
      <alignment/>
    </xf>
    <xf numFmtId="0" fontId="4" fillId="0" borderId="75" xfId="0" applyFont="1" applyBorder="1" applyAlignment="1" quotePrefix="1">
      <alignment horizontal="left"/>
    </xf>
    <xf numFmtId="0" fontId="4" fillId="0" borderId="87" xfId="0" applyFont="1" applyBorder="1" applyAlignment="1" quotePrefix="1">
      <alignment horizontal="left"/>
    </xf>
    <xf numFmtId="4" fontId="0" fillId="0" borderId="39" xfId="0" applyNumberFormat="1" applyFont="1" applyBorder="1" applyAlignment="1">
      <alignment/>
    </xf>
    <xf numFmtId="0" fontId="0" fillId="1" borderId="89" xfId="0" applyFill="1" applyBorder="1" applyAlignment="1">
      <alignment horizontal="center"/>
    </xf>
    <xf numFmtId="165" fontId="0" fillId="1" borderId="57" xfId="0" applyNumberFormat="1" applyFill="1" applyBorder="1" applyAlignment="1">
      <alignment/>
    </xf>
    <xf numFmtId="0" fontId="4" fillId="0" borderId="0" xfId="0" applyFont="1" applyAlignment="1" quotePrefix="1">
      <alignment horizontal="left"/>
    </xf>
    <xf numFmtId="10" fontId="0" fillId="0" borderId="78" xfId="0" applyNumberFormat="1" applyFont="1" applyBorder="1" applyAlignment="1">
      <alignment/>
    </xf>
    <xf numFmtId="0" fontId="4" fillId="0" borderId="90" xfId="0" applyFont="1" applyBorder="1" applyAlignment="1" quotePrefix="1">
      <alignment horizontal="left"/>
    </xf>
    <xf numFmtId="0" fontId="4" fillId="0" borderId="91" xfId="0" applyFont="1" applyBorder="1" applyAlignment="1" quotePrefix="1">
      <alignment horizontal="left"/>
    </xf>
    <xf numFmtId="0" fontId="0" fillId="0" borderId="92" xfId="0" applyBorder="1" applyAlignment="1">
      <alignment/>
    </xf>
    <xf numFmtId="4" fontId="4" fillId="0" borderId="93" xfId="0" applyNumberFormat="1" applyFont="1" applyBorder="1" applyAlignment="1" quotePrefix="1">
      <alignment horizontal="right"/>
    </xf>
    <xf numFmtId="165" fontId="0" fillId="1" borderId="94" xfId="0" applyNumberFormat="1" applyFill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164" fontId="5" fillId="0" borderId="15" xfId="0" applyNumberFormat="1" applyFont="1" applyBorder="1" applyAlignment="1" quotePrefix="1">
      <alignment horizontal="right"/>
    </xf>
    <xf numFmtId="4" fontId="4" fillId="0" borderId="10" xfId="0" applyNumberFormat="1" applyFont="1" applyBorder="1" applyAlignment="1">
      <alignment/>
    </xf>
    <xf numFmtId="165" fontId="0" fillId="1" borderId="95" xfId="0" applyNumberFormat="1" applyFill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 quotePrefix="1">
      <alignment horizontal="right"/>
    </xf>
    <xf numFmtId="10" fontId="0" fillId="0" borderId="0" xfId="0" applyNumberFormat="1" applyFont="1" applyAlignment="1">
      <alignment/>
    </xf>
    <xf numFmtId="0" fontId="0" fillId="0" borderId="50" xfId="0" applyBorder="1" applyAlignment="1">
      <alignment/>
    </xf>
    <xf numFmtId="0" fontId="0" fillId="0" borderId="49" xfId="0" applyFont="1" applyBorder="1" applyAlignment="1">
      <alignment/>
    </xf>
    <xf numFmtId="0" fontId="0" fillId="0" borderId="96" xfId="0" applyBorder="1" applyAlignment="1">
      <alignment/>
    </xf>
    <xf numFmtId="4" fontId="0" fillId="4" borderId="42" xfId="0" applyNumberFormat="1" applyFill="1" applyBorder="1" applyAlignment="1" applyProtection="1">
      <alignment/>
      <protection locked="0"/>
    </xf>
    <xf numFmtId="4" fontId="0" fillId="4" borderId="45" xfId="0" applyNumberFormat="1" applyFill="1" applyBorder="1" applyAlignment="1" applyProtection="1">
      <alignment/>
      <protection locked="0"/>
    </xf>
    <xf numFmtId="4" fontId="0" fillId="4" borderId="50" xfId="0" applyNumberFormat="1" applyFill="1" applyBorder="1" applyAlignment="1" applyProtection="1">
      <alignment/>
      <protection locked="0"/>
    </xf>
    <xf numFmtId="4" fontId="0" fillId="4" borderId="41" xfId="0" applyNumberFormat="1" applyFill="1" applyBorder="1" applyAlignment="1" applyProtection="1">
      <alignment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center"/>
    </xf>
    <xf numFmtId="0" fontId="7" fillId="0" borderId="39" xfId="0" applyFont="1" applyBorder="1" applyAlignment="1" quotePrefix="1">
      <alignment horizontal="center"/>
    </xf>
    <xf numFmtId="165" fontId="7" fillId="0" borderId="39" xfId="0" applyNumberFormat="1" applyFont="1" applyBorder="1" applyAlignment="1" quotePrefix="1">
      <alignment horizontal="center"/>
    </xf>
    <xf numFmtId="0" fontId="0" fillId="4" borderId="96" xfId="0" applyFont="1" applyFill="1" applyBorder="1" applyAlignment="1" applyProtection="1">
      <alignment horizontal="center" vertical="center"/>
      <protection locked="0"/>
    </xf>
    <xf numFmtId="4" fontId="0" fillId="4" borderId="97" xfId="0" applyNumberFormat="1" applyFill="1" applyBorder="1" applyAlignment="1" applyProtection="1">
      <alignment horizontal="center" vertical="center"/>
      <protection locked="0"/>
    </xf>
    <xf numFmtId="4" fontId="0" fillId="4" borderId="63" xfId="0" applyNumberFormat="1" applyFill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4" fontId="0" fillId="4" borderId="89" xfId="0" applyNumberFormat="1" applyFill="1" applyBorder="1" applyAlignment="1" applyProtection="1">
      <alignment/>
      <protection locked="0"/>
    </xf>
    <xf numFmtId="4" fontId="0" fillId="4" borderId="71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left" indent="1"/>
    </xf>
    <xf numFmtId="0" fontId="0" fillId="0" borderId="12" xfId="0" applyBorder="1" applyAlignment="1">
      <alignment vertical="center"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49" fontId="5" fillId="1" borderId="98" xfId="0" applyNumberFormat="1" applyFont="1" applyFill="1" applyBorder="1" applyAlignment="1">
      <alignment horizontal="right"/>
    </xf>
    <xf numFmtId="0" fontId="0" fillId="1" borderId="80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20" xfId="0" applyFont="1" applyBorder="1" applyAlignment="1">
      <alignment horizontal="left" vertical="center"/>
    </xf>
    <xf numFmtId="4" fontId="0" fillId="0" borderId="0" xfId="0" applyNumberFormat="1" applyFont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0" fillId="4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6" fillId="0" borderId="32" xfId="0" applyFont="1" applyBorder="1" applyAlignment="1" applyProtection="1">
      <alignment horizontal="center"/>
      <protection hidden="1"/>
    </xf>
    <xf numFmtId="0" fontId="7" fillId="0" borderId="59" xfId="0" applyFont="1" applyBorder="1" applyAlignment="1">
      <alignment/>
    </xf>
    <xf numFmtId="10" fontId="18" fillId="0" borderId="32" xfId="0" applyNumberFormat="1" applyFont="1" applyBorder="1" applyAlignment="1" quotePrefix="1">
      <alignment horizontal="center" vertical="center"/>
    </xf>
    <xf numFmtId="4" fontId="21" fillId="0" borderId="32" xfId="0" applyNumberFormat="1" applyFont="1" applyBorder="1" applyAlignment="1" quotePrefix="1">
      <alignment horizontal="center" vertical="center"/>
    </xf>
    <xf numFmtId="4" fontId="21" fillId="0" borderId="46" xfId="0" applyNumberFormat="1" applyFont="1" applyBorder="1" applyAlignment="1">
      <alignment horizontal="center" vertical="center"/>
    </xf>
    <xf numFmtId="0" fontId="16" fillId="0" borderId="45" xfId="0" applyFont="1" applyBorder="1" applyAlignment="1" applyProtection="1">
      <alignment horizontal="center"/>
      <protection hidden="1"/>
    </xf>
    <xf numFmtId="4" fontId="21" fillId="0" borderId="45" xfId="0" applyNumberFormat="1" applyFont="1" applyBorder="1" applyAlignment="1" quotePrefix="1">
      <alignment horizontal="center" vertical="center"/>
    </xf>
    <xf numFmtId="4" fontId="21" fillId="0" borderId="41" xfId="0" applyNumberFormat="1" applyFont="1" applyBorder="1" applyAlignment="1">
      <alignment horizontal="center" vertical="center"/>
    </xf>
    <xf numFmtId="9" fontId="14" fillId="4" borderId="37" xfId="0" applyNumberFormat="1" applyFont="1" applyFill="1" applyBorder="1" applyAlignment="1" applyProtection="1" quotePrefix="1">
      <alignment horizontal="center"/>
      <protection locked="0"/>
    </xf>
    <xf numFmtId="9" fontId="14" fillId="4" borderId="99" xfId="0" applyNumberFormat="1" applyFont="1" applyFill="1" applyBorder="1" applyAlignment="1" applyProtection="1" quotePrefix="1">
      <alignment horizontal="center"/>
      <protection locked="0"/>
    </xf>
    <xf numFmtId="9" fontId="14" fillId="4" borderId="100" xfId="0" applyNumberFormat="1" applyFont="1" applyFill="1" applyBorder="1" applyAlignment="1" applyProtection="1" quotePrefix="1">
      <alignment horizontal="center"/>
      <protection locked="0"/>
    </xf>
    <xf numFmtId="0" fontId="5" fillId="0" borderId="59" xfId="0" applyFont="1" applyBorder="1" applyAlignment="1">
      <alignment horizontal="left"/>
    </xf>
    <xf numFmtId="10" fontId="0" fillId="0" borderId="49" xfId="0" applyNumberFormat="1" applyBorder="1" applyAlignment="1">
      <alignment/>
    </xf>
    <xf numFmtId="10" fontId="0" fillId="0" borderId="10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65" fillId="0" borderId="72" xfId="0" applyFont="1" applyBorder="1" applyAlignment="1">
      <alignment vertical="top" wrapText="1"/>
    </xf>
    <xf numFmtId="0" fontId="65" fillId="0" borderId="70" xfId="0" applyFont="1" applyBorder="1" applyAlignment="1">
      <alignment vertical="top" wrapText="1"/>
    </xf>
    <xf numFmtId="0" fontId="0" fillId="0" borderId="31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56" xfId="0" applyBorder="1" applyAlignment="1">
      <alignment vertical="top"/>
    </xf>
    <xf numFmtId="0" fontId="65" fillId="0" borderId="0" xfId="0" applyFont="1" applyAlignment="1">
      <alignment vertical="top"/>
    </xf>
    <xf numFmtId="0" fontId="65" fillId="0" borderId="36" xfId="0" applyFont="1" applyBorder="1" applyAlignment="1">
      <alignment vertical="top"/>
    </xf>
    <xf numFmtId="4" fontId="0" fillId="0" borderId="11" xfId="0" applyNumberForma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5" fontId="0" fillId="0" borderId="97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4" borderId="50" xfId="0" applyFont="1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left" vertical="center"/>
    </xf>
    <xf numFmtId="0" fontId="0" fillId="0" borderId="59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65" fillId="0" borderId="0" xfId="0" applyFont="1" applyAlignment="1">
      <alignment horizontal="left" vertical="top" wrapText="1"/>
    </xf>
    <xf numFmtId="0" fontId="65" fillId="0" borderId="36" xfId="0" applyFont="1" applyBorder="1" applyAlignment="1">
      <alignment horizontal="left" vertical="top" wrapText="1"/>
    </xf>
    <xf numFmtId="0" fontId="0" fillId="0" borderId="3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46" xfId="0" applyBorder="1" applyAlignment="1">
      <alignment/>
    </xf>
    <xf numFmtId="0" fontId="10" fillId="0" borderId="39" xfId="0" applyFont="1" applyBorder="1" applyAlignment="1">
      <alignment/>
    </xf>
    <xf numFmtId="4" fontId="0" fillId="4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65" fillId="0" borderId="39" xfId="0" applyFont="1" applyBorder="1" applyAlignment="1">
      <alignment vertical="top"/>
    </xf>
    <xf numFmtId="0" fontId="65" fillId="0" borderId="40" xfId="0" applyFont="1" applyBorder="1" applyAlignment="1">
      <alignment vertical="top"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4" fillId="0" borderId="39" xfId="0" applyFont="1" applyBorder="1" applyAlignment="1">
      <alignment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0" borderId="102" xfId="0" applyBorder="1" applyAlignment="1">
      <alignment vertical="center" wrapText="1"/>
    </xf>
    <xf numFmtId="0" fontId="0" fillId="1" borderId="63" xfId="0" applyFill="1" applyBorder="1" applyAlignment="1">
      <alignment horizontal="center"/>
    </xf>
    <xf numFmtId="165" fontId="0" fillId="1" borderId="63" xfId="0" applyNumberFormat="1" applyFill="1" applyBorder="1" applyAlignment="1">
      <alignment/>
    </xf>
    <xf numFmtId="49" fontId="5" fillId="1" borderId="63" xfId="0" applyNumberFormat="1" applyFont="1" applyFill="1" applyBorder="1" applyAlignment="1">
      <alignment horizontal="right"/>
    </xf>
    <xf numFmtId="165" fontId="0" fillId="1" borderId="84" xfId="0" applyNumberFormat="1" applyFill="1" applyBorder="1" applyAlignment="1">
      <alignment/>
    </xf>
    <xf numFmtId="0" fontId="4" fillId="0" borderId="22" xfId="0" applyFont="1" applyBorder="1" applyAlignment="1" quotePrefix="1">
      <alignment horizontal="left"/>
    </xf>
    <xf numFmtId="10" fontId="0" fillId="0" borderId="77" xfId="0" applyNumberFormat="1" applyBorder="1" applyAlignment="1">
      <alignment/>
    </xf>
    <xf numFmtId="0" fontId="4" fillId="0" borderId="12" xfId="0" applyFont="1" applyBorder="1" applyAlignment="1" quotePrefix="1">
      <alignment horizontal="left"/>
    </xf>
    <xf numFmtId="0" fontId="0" fillId="1" borderId="45" xfId="0" applyFill="1" applyBorder="1" applyAlignment="1">
      <alignment horizontal="center"/>
    </xf>
    <xf numFmtId="165" fontId="0" fillId="1" borderId="45" xfId="0" applyNumberFormat="1" applyFill="1" applyBorder="1" applyAlignment="1">
      <alignment/>
    </xf>
    <xf numFmtId="49" fontId="5" fillId="1" borderId="45" xfId="0" applyNumberFormat="1" applyFont="1" applyFill="1" applyBorder="1" applyAlignment="1">
      <alignment horizontal="right"/>
    </xf>
    <xf numFmtId="165" fontId="0" fillId="1" borderId="51" xfId="0" applyNumberFormat="1" applyFill="1" applyBorder="1" applyAlignment="1">
      <alignment/>
    </xf>
    <xf numFmtId="4" fontId="0" fillId="0" borderId="41" xfId="0" applyNumberFormat="1" applyBorder="1" applyAlignment="1">
      <alignment vertical="center"/>
    </xf>
    <xf numFmtId="4" fontId="0" fillId="4" borderId="41" xfId="0" applyNumberFormat="1" applyFill="1" applyBorder="1" applyAlignment="1" applyProtection="1">
      <alignment vertical="center"/>
      <protection locked="0"/>
    </xf>
    <xf numFmtId="4" fontId="0" fillId="0" borderId="39" xfId="0" applyNumberFormat="1" applyBorder="1" applyAlignment="1">
      <alignment vertical="center"/>
    </xf>
    <xf numFmtId="10" fontId="0" fillId="0" borderId="78" xfId="0" applyNumberFormat="1" applyBorder="1" applyAlignment="1">
      <alignment vertical="center"/>
    </xf>
    <xf numFmtId="0" fontId="4" fillId="0" borderId="0" xfId="0" applyFont="1" applyAlignment="1">
      <alignment/>
    </xf>
    <xf numFmtId="0" fontId="65" fillId="0" borderId="0" xfId="0" applyFont="1" applyAlignment="1">
      <alignment vertical="top" wrapText="1"/>
    </xf>
    <xf numFmtId="0" fontId="65" fillId="0" borderId="36" xfId="0" applyFont="1" applyBorder="1" applyAlignment="1">
      <alignment vertical="top" wrapText="1"/>
    </xf>
    <xf numFmtId="0" fontId="4" fillId="0" borderId="20" xfId="0" applyFont="1" applyBorder="1" applyAlignment="1">
      <alignment horizontal="left" vertical="center"/>
    </xf>
    <xf numFmtId="4" fontId="0" fillId="4" borderId="62" xfId="0" applyNumberFormat="1" applyFill="1" applyBorder="1" applyAlignment="1" applyProtection="1">
      <alignment horizontal="center" vertical="center"/>
      <protection locked="0"/>
    </xf>
    <xf numFmtId="0" fontId="0" fillId="0" borderId="97" xfId="0" applyFont="1" applyBorder="1" applyAlignment="1">
      <alignment horizontal="left" vertical="top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vertical="top"/>
    </xf>
    <xf numFmtId="0" fontId="0" fillId="0" borderId="50" xfId="0" applyFon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0" fontId="4" fillId="0" borderId="59" xfId="0" applyFont="1" applyBorder="1" applyAlignment="1" quotePrefix="1">
      <alignment horizontal="left"/>
    </xf>
    <xf numFmtId="0" fontId="0" fillId="1" borderId="50" xfId="0" applyFill="1" applyBorder="1" applyAlignment="1">
      <alignment horizontal="center"/>
    </xf>
    <xf numFmtId="165" fontId="0" fillId="1" borderId="50" xfId="0" applyNumberFormat="1" applyFill="1" applyBorder="1" applyAlignment="1">
      <alignment/>
    </xf>
    <xf numFmtId="49" fontId="5" fillId="1" borderId="50" xfId="0" applyNumberFormat="1" applyFont="1" applyFill="1" applyBorder="1" applyAlignment="1">
      <alignment horizontal="right"/>
    </xf>
    <xf numFmtId="165" fontId="0" fillId="1" borderId="86" xfId="0" applyNumberFormat="1" applyFill="1" applyBorder="1" applyAlignment="1">
      <alignment/>
    </xf>
    <xf numFmtId="0" fontId="4" fillId="0" borderId="102" xfId="0" applyFont="1" applyBorder="1" applyAlignment="1" quotePrefix="1">
      <alignment horizontal="left"/>
    </xf>
    <xf numFmtId="0" fontId="0" fillId="0" borderId="61" xfId="0" applyBorder="1" applyAlignment="1">
      <alignment/>
    </xf>
    <xf numFmtId="165" fontId="0" fillId="1" borderId="89" xfId="0" applyNumberFormat="1" applyFill="1" applyBorder="1" applyAlignment="1">
      <alignment/>
    </xf>
    <xf numFmtId="49" fontId="5" fillId="1" borderId="89" xfId="0" applyNumberFormat="1" applyFont="1" applyFill="1" applyBorder="1" applyAlignment="1">
      <alignment horizontal="right"/>
    </xf>
    <xf numFmtId="165" fontId="0" fillId="1" borderId="103" xfId="0" applyNumberFormat="1" applyFill="1" applyBorder="1" applyAlignment="1">
      <alignment/>
    </xf>
    <xf numFmtId="0" fontId="4" fillId="0" borderId="59" xfId="0" applyFont="1" applyBorder="1" applyAlignment="1">
      <alignment vertical="center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66" fillId="0" borderId="49" xfId="0" applyFont="1" applyBorder="1" applyAlignment="1">
      <alignment vertical="center"/>
    </xf>
    <xf numFmtId="0" fontId="0" fillId="4" borderId="50" xfId="0" applyFont="1" applyFill="1" applyBorder="1" applyAlignment="1" applyProtection="1">
      <alignment horizontal="center" vertical="center"/>
      <protection locked="0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10" fontId="18" fillId="0" borderId="0" xfId="0" applyNumberFormat="1" applyFont="1" applyAlignment="1" quotePrefix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/>
      <protection locked="0"/>
    </xf>
    <xf numFmtId="4" fontId="18" fillId="0" borderId="0" xfId="0" applyNumberFormat="1" applyFont="1" applyAlignment="1" applyProtection="1" quotePrefix="1">
      <alignment horizontal="center"/>
      <protection locked="0"/>
    </xf>
    <xf numFmtId="4" fontId="18" fillId="0" borderId="0" xfId="0" applyNumberFormat="1" applyFont="1" applyAlignment="1" applyProtection="1">
      <alignment horizontal="center"/>
      <protection locked="0"/>
    </xf>
    <xf numFmtId="9" fontId="14" fillId="34" borderId="0" xfId="0" applyNumberFormat="1" applyFont="1" applyFill="1" applyAlignment="1" applyProtection="1" quotePrefix="1">
      <alignment horizontal="center"/>
      <protection locked="0"/>
    </xf>
    <xf numFmtId="10" fontId="14" fillId="34" borderId="0" xfId="0" applyNumberFormat="1" applyFont="1" applyFill="1" applyAlignment="1" applyProtection="1" quotePrefix="1">
      <alignment horizontal="center"/>
      <protection locked="0"/>
    </xf>
    <xf numFmtId="0" fontId="16" fillId="34" borderId="0" xfId="0" applyFont="1" applyFill="1" applyAlignment="1" applyProtection="1">
      <alignment horizontal="center"/>
      <protection hidden="1"/>
    </xf>
    <xf numFmtId="14" fontId="0" fillId="4" borderId="46" xfId="0" applyNumberFormat="1" applyFont="1" applyFill="1" applyBorder="1" applyAlignment="1" applyProtection="1">
      <alignment horizontal="center"/>
      <protection locked="0"/>
    </xf>
    <xf numFmtId="4" fontId="0" fillId="4" borderId="59" xfId="0" applyNumberFormat="1" applyFill="1" applyBorder="1" applyAlignment="1" applyProtection="1">
      <alignment horizontal="center" vertical="center"/>
      <protection locked="0"/>
    </xf>
    <xf numFmtId="10" fontId="18" fillId="34" borderId="45" xfId="0" applyNumberFormat="1" applyFont="1" applyFill="1" applyBorder="1" applyAlignment="1" quotePrefix="1">
      <alignment horizontal="center" vertical="center"/>
    </xf>
    <xf numFmtId="0" fontId="10" fillId="0" borderId="11" xfId="0" applyFont="1" applyBorder="1" applyAlignment="1">
      <alignment/>
    </xf>
    <xf numFmtId="0" fontId="16" fillId="0" borderId="3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0" fillId="34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horizontal="center"/>
      <protection hidden="1"/>
    </xf>
    <xf numFmtId="0" fontId="14" fillId="34" borderId="0" xfId="0" applyFont="1" applyFill="1" applyAlignment="1" applyProtection="1">
      <alignment/>
      <protection hidden="1"/>
    </xf>
    <xf numFmtId="3" fontId="14" fillId="34" borderId="0" xfId="0" applyNumberFormat="1" applyFont="1" applyFill="1" applyAlignment="1" applyProtection="1">
      <alignment horizontal="left"/>
      <protection hidden="1"/>
    </xf>
    <xf numFmtId="0" fontId="18" fillId="34" borderId="0" xfId="0" applyFont="1" applyFill="1" applyAlignment="1" applyProtection="1">
      <alignment horizontal="center"/>
      <protection hidden="1"/>
    </xf>
    <xf numFmtId="10" fontId="18" fillId="34" borderId="0" xfId="0" applyNumberFormat="1" applyFont="1" applyFill="1" applyAlignment="1" quotePrefix="1">
      <alignment horizontal="center" vertical="center"/>
    </xf>
    <xf numFmtId="4" fontId="21" fillId="34" borderId="0" xfId="0" applyNumberFormat="1" applyFont="1" applyFill="1" applyAlignment="1" quotePrefix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 applyProtection="1">
      <alignment horizontal="center"/>
      <protection locked="0"/>
    </xf>
    <xf numFmtId="0" fontId="19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9" fontId="14" fillId="4" borderId="104" xfId="0" applyNumberFormat="1" applyFont="1" applyFill="1" applyBorder="1" applyAlignment="1" applyProtection="1" quotePrefix="1">
      <alignment horizontal="center"/>
      <protection locked="0"/>
    </xf>
    <xf numFmtId="9" fontId="14" fillId="4" borderId="105" xfId="0" applyNumberFormat="1" applyFont="1" applyFill="1" applyBorder="1" applyAlignment="1" applyProtection="1" quotePrefix="1">
      <alignment horizontal="center"/>
      <protection locked="0"/>
    </xf>
    <xf numFmtId="0" fontId="19" fillId="33" borderId="39" xfId="0" applyFont="1" applyFill="1" applyBorder="1" applyAlignment="1" applyProtection="1">
      <alignment/>
      <protection hidden="1"/>
    </xf>
    <xf numFmtId="10" fontId="18" fillId="0" borderId="31" xfId="0" applyNumberFormat="1" applyFont="1" applyBorder="1" applyAlignment="1" quotePrefix="1">
      <alignment horizontal="center" vertical="center"/>
    </xf>
    <xf numFmtId="4" fontId="21" fillId="0" borderId="31" xfId="0" applyNumberFormat="1" applyFont="1" applyBorder="1" applyAlignment="1" quotePrefix="1">
      <alignment horizontal="center" vertical="center"/>
    </xf>
    <xf numFmtId="4" fontId="21" fillId="0" borderId="39" xfId="0" applyNumberFormat="1" applyFont="1" applyBorder="1" applyAlignment="1">
      <alignment horizontal="center" vertical="center"/>
    </xf>
    <xf numFmtId="0" fontId="16" fillId="0" borderId="51" xfId="0" applyFont="1" applyBorder="1" applyAlignment="1" applyProtection="1">
      <alignment horizontal="center"/>
      <protection hidden="1"/>
    </xf>
    <xf numFmtId="0" fontId="19" fillId="33" borderId="78" xfId="0" applyFont="1" applyFill="1" applyBorder="1" applyAlignment="1" applyProtection="1">
      <alignment/>
      <protection hidden="1"/>
    </xf>
    <xf numFmtId="4" fontId="21" fillId="0" borderId="78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/>
    </xf>
    <xf numFmtId="0" fontId="0" fillId="0" borderId="16" xfId="0" applyFont="1" applyBorder="1" applyAlignment="1">
      <alignment/>
    </xf>
    <xf numFmtId="49" fontId="4" fillId="0" borderId="106" xfId="0" applyNumberFormat="1" applyFont="1" applyBorder="1" applyAlignment="1">
      <alignment horizontal="center"/>
    </xf>
    <xf numFmtId="0" fontId="19" fillId="35" borderId="0" xfId="0" applyFont="1" applyFill="1" applyAlignment="1" applyProtection="1">
      <alignment/>
      <protection hidden="1"/>
    </xf>
    <xf numFmtId="0" fontId="13" fillId="36" borderId="107" xfId="0" applyFont="1" applyFill="1" applyBorder="1" applyAlignment="1" applyProtection="1">
      <alignment horizontal="center"/>
      <protection hidden="1"/>
    </xf>
    <xf numFmtId="0" fontId="14" fillId="36" borderId="47" xfId="0" applyFont="1" applyFill="1" applyBorder="1" applyAlignment="1" applyProtection="1">
      <alignment/>
      <protection hidden="1"/>
    </xf>
    <xf numFmtId="0" fontId="14" fillId="36" borderId="0" xfId="0" applyFont="1" applyFill="1" applyAlignment="1" applyProtection="1">
      <alignment/>
      <protection hidden="1"/>
    </xf>
    <xf numFmtId="0" fontId="14" fillId="36" borderId="18" xfId="0" applyFont="1" applyFill="1" applyBorder="1" applyAlignment="1" applyProtection="1">
      <alignment/>
      <protection hidden="1"/>
    </xf>
    <xf numFmtId="0" fontId="15" fillId="36" borderId="47" xfId="0" applyFont="1" applyFill="1" applyBorder="1" applyAlignment="1" applyProtection="1">
      <alignment horizontal="left"/>
      <protection hidden="1"/>
    </xf>
    <xf numFmtId="0" fontId="16" fillId="36" borderId="47" xfId="0" applyFont="1" applyFill="1" applyBorder="1" applyAlignment="1" applyProtection="1">
      <alignment/>
      <protection hidden="1"/>
    </xf>
    <xf numFmtId="0" fontId="16" fillId="36" borderId="0" xfId="0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14" fillId="36" borderId="0" xfId="0" applyFont="1" applyFill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hidden="1"/>
    </xf>
    <xf numFmtId="0" fontId="13" fillId="36" borderId="0" xfId="0" applyFont="1" applyFill="1" applyAlignment="1" applyProtection="1">
      <alignment horizontal="centerContinuous"/>
      <protection hidden="1"/>
    </xf>
    <xf numFmtId="0" fontId="14" fillId="36" borderId="0" xfId="0" applyFont="1" applyFill="1" applyAlignment="1" applyProtection="1">
      <alignment horizontal="centerContinuous"/>
      <protection hidden="1"/>
    </xf>
    <xf numFmtId="0" fontId="16" fillId="36" borderId="0" xfId="0" applyFont="1" applyFill="1" applyAlignment="1" applyProtection="1">
      <alignment horizontal="right"/>
      <protection hidden="1"/>
    </xf>
    <xf numFmtId="3" fontId="14" fillId="36" borderId="18" xfId="0" applyNumberFormat="1" applyFont="1" applyFill="1" applyBorder="1" applyAlignment="1" applyProtection="1">
      <alignment horizontal="left"/>
      <protection hidden="1"/>
    </xf>
    <xf numFmtId="0" fontId="14" fillId="36" borderId="39" xfId="0" applyFont="1" applyFill="1" applyBorder="1" applyAlignment="1" applyProtection="1">
      <alignment/>
      <protection hidden="1"/>
    </xf>
    <xf numFmtId="0" fontId="17" fillId="36" borderId="39" xfId="0" applyFont="1" applyFill="1" applyBorder="1" applyAlignment="1" applyProtection="1">
      <alignment/>
      <protection hidden="1"/>
    </xf>
    <xf numFmtId="0" fontId="17" fillId="36" borderId="39" xfId="0" applyFont="1" applyFill="1" applyBorder="1" applyAlignment="1" applyProtection="1">
      <alignment horizontal="centerContinuous"/>
      <protection hidden="1"/>
    </xf>
    <xf numFmtId="0" fontId="14" fillId="36" borderId="46" xfId="0" applyFont="1" applyFill="1" applyBorder="1" applyAlignment="1" applyProtection="1">
      <alignment/>
      <protection hidden="1"/>
    </xf>
    <xf numFmtId="0" fontId="17" fillId="36" borderId="39" xfId="0" applyFont="1" applyFill="1" applyBorder="1" applyAlignment="1" applyProtection="1">
      <alignment horizontal="center"/>
      <protection hidden="1"/>
    </xf>
    <xf numFmtId="0" fontId="18" fillId="36" borderId="39" xfId="0" applyFont="1" applyFill="1" applyBorder="1" applyAlignment="1" applyProtection="1">
      <alignment horizontal="center"/>
      <protection hidden="1"/>
    </xf>
    <xf numFmtId="0" fontId="18" fillId="36" borderId="39" xfId="0" applyFont="1" applyFill="1" applyBorder="1" applyAlignment="1" applyProtection="1">
      <alignment horizontal="centerContinuous"/>
      <protection hidden="1"/>
    </xf>
    <xf numFmtId="3" fontId="19" fillId="0" borderId="0" xfId="0" applyNumberFormat="1" applyFont="1" applyAlignment="1" applyProtection="1">
      <alignment/>
      <protection hidden="1"/>
    </xf>
    <xf numFmtId="0" fontId="19" fillId="0" borderId="47" xfId="0" applyFont="1" applyBorder="1" applyAlignment="1" applyProtection="1">
      <alignment/>
      <protection hidden="1"/>
    </xf>
    <xf numFmtId="0" fontId="21" fillId="0" borderId="65" xfId="0" applyFont="1" applyBorder="1" applyAlignment="1" applyProtection="1">
      <alignment/>
      <protection hidden="1"/>
    </xf>
    <xf numFmtId="0" fontId="19" fillId="0" borderId="65" xfId="0" applyFont="1" applyBorder="1" applyAlignment="1" applyProtection="1">
      <alignment/>
      <protection hidden="1"/>
    </xf>
    <xf numFmtId="0" fontId="14" fillId="0" borderId="65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40" fontId="16" fillId="36" borderId="49" xfId="61" applyFont="1" applyFill="1" applyBorder="1" applyAlignment="1" applyProtection="1">
      <alignment horizontal="center" vertical="center" wrapText="1"/>
      <protection hidden="1"/>
    </xf>
    <xf numFmtId="40" fontId="16" fillId="36" borderId="34" xfId="61" applyFont="1" applyFill="1" applyBorder="1" applyAlignment="1" applyProtection="1">
      <alignment horizontal="center" vertical="center" wrapText="1"/>
      <protection hidden="1"/>
    </xf>
    <xf numFmtId="0" fontId="21" fillId="36" borderId="0" xfId="0" applyFont="1" applyFill="1" applyAlignment="1" applyProtection="1">
      <alignment/>
      <protection hidden="1"/>
    </xf>
    <xf numFmtId="40" fontId="16" fillId="36" borderId="0" xfId="61" applyFont="1" applyFill="1" applyBorder="1" applyAlignment="1" applyProtection="1">
      <alignment horizontal="center" vertical="center" wrapText="1"/>
      <protection hidden="1"/>
    </xf>
    <xf numFmtId="40" fontId="16" fillId="36" borderId="18" xfId="61" applyFont="1" applyFill="1" applyBorder="1" applyAlignment="1" applyProtection="1">
      <alignment horizontal="center" vertical="center" wrapText="1"/>
      <protection hidden="1"/>
    </xf>
    <xf numFmtId="0" fontId="21" fillId="36" borderId="62" xfId="0" applyFont="1" applyFill="1" applyBorder="1" applyAlignment="1" applyProtection="1">
      <alignment/>
      <protection hidden="1"/>
    </xf>
    <xf numFmtId="40" fontId="16" fillId="36" borderId="62" xfId="61" applyFont="1" applyFill="1" applyBorder="1" applyAlignment="1" applyProtection="1">
      <alignment horizontal="center" vertical="center" wrapText="1"/>
      <protection hidden="1"/>
    </xf>
    <xf numFmtId="0" fontId="14" fillId="36" borderId="49" xfId="0" applyFont="1" applyFill="1" applyBorder="1" applyAlignment="1" applyProtection="1">
      <alignment horizontal="center"/>
      <protection locked="0"/>
    </xf>
    <xf numFmtId="0" fontId="14" fillId="36" borderId="34" xfId="0" applyFont="1" applyFill="1" applyBorder="1" applyAlignment="1" applyProtection="1">
      <alignment horizontal="center"/>
      <protection locked="0"/>
    </xf>
    <xf numFmtId="0" fontId="14" fillId="36" borderId="0" xfId="0" applyFont="1" applyFill="1" applyAlignment="1" applyProtection="1">
      <alignment horizontal="center"/>
      <protection locked="0"/>
    </xf>
    <xf numFmtId="0" fontId="14" fillId="36" borderId="18" xfId="0" applyFont="1" applyFill="1" applyBorder="1" applyAlignment="1" applyProtection="1">
      <alignment horizontal="center"/>
      <protection locked="0"/>
    </xf>
    <xf numFmtId="0" fontId="14" fillId="36" borderId="62" xfId="0" applyFont="1" applyFill="1" applyBorder="1" applyAlignment="1" applyProtection="1">
      <alignment horizontal="center"/>
      <protection locked="0"/>
    </xf>
    <xf numFmtId="10" fontId="14" fillId="4" borderId="40" xfId="0" applyNumberFormat="1" applyFont="1" applyFill="1" applyBorder="1" applyAlignment="1" quotePrefix="1">
      <alignment horizontal="center"/>
    </xf>
    <xf numFmtId="10" fontId="14" fillId="4" borderId="108" xfId="0" applyNumberFormat="1" applyFont="1" applyFill="1" applyBorder="1" applyAlignment="1" quotePrefix="1">
      <alignment horizontal="center"/>
    </xf>
    <xf numFmtId="10" fontId="14" fillId="4" borderId="109" xfId="0" applyNumberFormat="1" applyFont="1" applyFill="1" applyBorder="1" applyAlignment="1" quotePrefix="1">
      <alignment horizontal="center"/>
    </xf>
    <xf numFmtId="10" fontId="14" fillId="4" borderId="110" xfId="0" applyNumberFormat="1" applyFont="1" applyFill="1" applyBorder="1" applyAlignment="1" quotePrefix="1">
      <alignment horizontal="center"/>
    </xf>
    <xf numFmtId="10" fontId="14" fillId="4" borderId="111" xfId="0" applyNumberFormat="1" applyFont="1" applyFill="1" applyBorder="1" applyAlignment="1" quotePrefix="1">
      <alignment horizontal="center"/>
    </xf>
    <xf numFmtId="10" fontId="0" fillId="0" borderId="0" xfId="0" applyNumberFormat="1" applyAlignment="1" applyProtection="1">
      <alignment/>
      <protection hidden="1"/>
    </xf>
    <xf numFmtId="49" fontId="4" fillId="4" borderId="45" xfId="0" applyNumberFormat="1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 horizontal="left" vertical="top" wrapText="1"/>
      <protection locked="0"/>
    </xf>
    <xf numFmtId="0" fontId="0" fillId="4" borderId="31" xfId="0" applyFill="1" applyBorder="1" applyAlignment="1" applyProtection="1">
      <alignment horizontal="left" vertical="top" wrapText="1"/>
      <protection locked="0"/>
    </xf>
    <xf numFmtId="0" fontId="0" fillId="4" borderId="56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65" fillId="0" borderId="0" xfId="0" applyFont="1" applyAlignment="1">
      <alignment horizontal="left" vertical="top" wrapText="1"/>
    </xf>
    <xf numFmtId="0" fontId="65" fillId="0" borderId="36" xfId="0" applyFont="1" applyBorder="1" applyAlignment="1">
      <alignment horizontal="left" vertical="top" wrapText="1"/>
    </xf>
    <xf numFmtId="0" fontId="0" fillId="4" borderId="31" xfId="0" applyFont="1" applyFill="1" applyBorder="1" applyAlignment="1" applyProtection="1">
      <alignment horizontal="left" vertical="top" wrapText="1"/>
      <protection locked="0"/>
    </xf>
    <xf numFmtId="0" fontId="0" fillId="4" borderId="31" xfId="0" applyFill="1" applyBorder="1" applyAlignment="1" applyProtection="1">
      <alignment horizontal="left" vertical="top" wrapText="1"/>
      <protection locked="0"/>
    </xf>
    <xf numFmtId="0" fontId="0" fillId="4" borderId="56" xfId="0" applyFill="1" applyBorder="1" applyAlignment="1" applyProtection="1">
      <alignment horizontal="left" vertical="top" wrapText="1"/>
      <protection locked="0"/>
    </xf>
    <xf numFmtId="0" fontId="0" fillId="4" borderId="31" xfId="0" applyFill="1" applyBorder="1" applyAlignment="1" applyProtection="1">
      <alignment horizontal="left" vertical="center"/>
      <protection locked="0"/>
    </xf>
    <xf numFmtId="0" fontId="0" fillId="4" borderId="56" xfId="0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4" borderId="31" xfId="0" applyFont="1" applyFill="1" applyBorder="1" applyAlignment="1" applyProtection="1">
      <alignment horizontal="left" vertical="top" wrapText="1"/>
      <protection locked="0"/>
    </xf>
    <xf numFmtId="0" fontId="0" fillId="4" borderId="49" xfId="0" applyFont="1" applyFill="1" applyBorder="1" applyAlignment="1" applyProtection="1">
      <alignment horizontal="left" vertical="center"/>
      <protection locked="0"/>
    </xf>
    <xf numFmtId="0" fontId="0" fillId="4" borderId="49" xfId="0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5" fillId="0" borderId="72" xfId="0" applyFont="1" applyBorder="1" applyAlignment="1">
      <alignment horizontal="left" vertical="top" wrapText="1"/>
    </xf>
    <xf numFmtId="0" fontId="65" fillId="0" borderId="70" xfId="0" applyFont="1" applyBorder="1" applyAlignment="1">
      <alignment horizontal="left" vertical="top" wrapText="1"/>
    </xf>
    <xf numFmtId="0" fontId="65" fillId="0" borderId="39" xfId="0" applyFont="1" applyBorder="1" applyAlignment="1">
      <alignment horizontal="left" vertical="top" wrapText="1"/>
    </xf>
    <xf numFmtId="0" fontId="65" fillId="0" borderId="40" xfId="0" applyFont="1" applyBorder="1" applyAlignment="1">
      <alignment horizontal="left" vertical="top" wrapText="1"/>
    </xf>
    <xf numFmtId="0" fontId="0" fillId="13" borderId="12" xfId="0" applyFont="1" applyFill="1" applyBorder="1" applyAlignment="1" applyProtection="1">
      <alignment horizontal="left" vertical="center" wrapText="1"/>
      <protection locked="0"/>
    </xf>
    <xf numFmtId="0" fontId="0" fillId="13" borderId="31" xfId="0" applyFont="1" applyFill="1" applyBorder="1" applyAlignment="1" applyProtection="1">
      <alignment horizontal="left" vertical="center" wrapText="1"/>
      <protection locked="0"/>
    </xf>
    <xf numFmtId="0" fontId="0" fillId="13" borderId="56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4" borderId="49" xfId="0" applyFont="1" applyFill="1" applyBorder="1" applyAlignment="1" applyProtection="1">
      <alignment horizontal="left" vertical="top" wrapText="1"/>
      <protection locked="0"/>
    </xf>
    <xf numFmtId="0" fontId="0" fillId="4" borderId="49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0" fontId="0" fillId="13" borderId="31" xfId="0" applyFont="1" applyFill="1" applyBorder="1" applyAlignment="1" applyProtection="1">
      <alignment horizontal="left" vertical="center" wrapText="1"/>
      <protection locked="0"/>
    </xf>
    <xf numFmtId="0" fontId="0" fillId="13" borderId="56" xfId="0" applyFont="1" applyFill="1" applyBorder="1" applyAlignment="1" applyProtection="1">
      <alignment horizontal="left" vertical="center" wrapText="1"/>
      <protection locked="0"/>
    </xf>
    <xf numFmtId="0" fontId="0" fillId="4" borderId="39" xfId="0" applyFont="1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horizontal="left" vertical="top" wrapText="1"/>
      <protection locked="0"/>
    </xf>
    <xf numFmtId="0" fontId="0" fillId="4" borderId="12" xfId="0" applyFont="1" applyFill="1" applyBorder="1" applyAlignment="1" applyProtection="1">
      <alignment horizontal="left" vertical="top" wrapText="1"/>
      <protection locked="0"/>
    </xf>
    <xf numFmtId="0" fontId="0" fillId="4" borderId="56" xfId="0" applyFont="1" applyFill="1" applyBorder="1" applyAlignment="1" applyProtection="1">
      <alignment horizontal="left" vertical="top" wrapText="1"/>
      <protection locked="0"/>
    </xf>
    <xf numFmtId="0" fontId="0" fillId="4" borderId="49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Alignment="1" applyProtection="1">
      <alignment horizontal="left" vertical="top" wrapText="1"/>
      <protection locked="0"/>
    </xf>
    <xf numFmtId="0" fontId="0" fillId="0" borderId="112" xfId="0" applyFont="1" applyBorder="1" applyAlignment="1">
      <alignment horizontal="left" vertical="top" wrapText="1"/>
    </xf>
    <xf numFmtId="0" fontId="0" fillId="0" borderId="112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13" borderId="59" xfId="0" applyFont="1" applyFill="1" applyBorder="1" applyAlignment="1" applyProtection="1">
      <alignment horizontal="left" vertical="center" wrapText="1"/>
      <protection locked="0"/>
    </xf>
    <xf numFmtId="0" fontId="0" fillId="13" borderId="49" xfId="0" applyFont="1" applyFill="1" applyBorder="1" applyAlignment="1" applyProtection="1">
      <alignment horizontal="left" vertical="center" wrapText="1"/>
      <protection locked="0"/>
    </xf>
    <xf numFmtId="0" fontId="0" fillId="13" borderId="33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13" borderId="11" xfId="0" applyFont="1" applyFill="1" applyBorder="1" applyAlignment="1" applyProtection="1">
      <alignment horizontal="left" vertical="center" wrapText="1"/>
      <protection locked="0"/>
    </xf>
    <xf numFmtId="0" fontId="0" fillId="13" borderId="39" xfId="0" applyFont="1" applyFill="1" applyBorder="1" applyAlignment="1" applyProtection="1">
      <alignment horizontal="left" vertical="center" wrapText="1"/>
      <protection locked="0"/>
    </xf>
    <xf numFmtId="0" fontId="0" fillId="13" borderId="4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31" xfId="0" applyFill="1" applyBorder="1" applyAlignment="1" applyProtection="1">
      <alignment horizontal="left" vertical="center" wrapText="1"/>
      <protection locked="0"/>
    </xf>
    <xf numFmtId="0" fontId="0" fillId="4" borderId="56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4" borderId="59" xfId="0" applyNumberFormat="1" applyFill="1" applyBorder="1" applyAlignment="1" applyProtection="1">
      <alignment horizontal="center" vertical="center"/>
      <protection locked="0"/>
    </xf>
    <xf numFmtId="4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50" xfId="0" applyFont="1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4" fontId="0" fillId="4" borderId="62" xfId="0" applyNumberForma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0" borderId="97" xfId="0" applyFont="1" applyBorder="1" applyAlignment="1">
      <alignment horizontal="left" vertical="center" wrapText="1"/>
    </xf>
    <xf numFmtId="0" fontId="0" fillId="0" borderId="112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0" fillId="4" borderId="47" xfId="0" applyFont="1" applyFill="1" applyBorder="1" applyAlignment="1" applyProtection="1">
      <alignment horizontal="left" wrapText="1"/>
      <protection locked="0"/>
    </xf>
    <xf numFmtId="0" fontId="0" fillId="4" borderId="0" xfId="0" applyFill="1" applyAlignment="1" applyProtection="1">
      <alignment horizontal="left" wrapText="1"/>
      <protection locked="0"/>
    </xf>
    <xf numFmtId="0" fontId="0" fillId="4" borderId="39" xfId="0" applyFont="1" applyFill="1" applyBorder="1" applyAlignment="1" applyProtection="1">
      <alignment horizontal="left" wrapText="1"/>
      <protection locked="0"/>
    </xf>
    <xf numFmtId="0" fontId="0" fillId="4" borderId="40" xfId="0" applyFont="1" applyFill="1" applyBorder="1" applyAlignment="1" applyProtection="1">
      <alignment horizontal="left" wrapText="1"/>
      <protection locked="0"/>
    </xf>
    <xf numFmtId="0" fontId="0" fillId="0" borderId="42" xfId="0" applyFont="1" applyBorder="1" applyAlignment="1" quotePrefix="1">
      <alignment horizontal="center" vertical="center"/>
    </xf>
    <xf numFmtId="0" fontId="0" fillId="0" borderId="41" xfId="0" applyFont="1" applyBorder="1" applyAlignment="1" quotePrefix="1">
      <alignment horizontal="center" vertical="center"/>
    </xf>
    <xf numFmtId="165" fontId="0" fillId="0" borderId="62" xfId="0" applyNumberFormat="1" applyFont="1" applyBorder="1" applyAlignment="1" quotePrefix="1">
      <alignment horizontal="center" vertical="center"/>
    </xf>
    <xf numFmtId="165" fontId="0" fillId="0" borderId="11" xfId="0" applyNumberFormat="1" applyFont="1" applyBorder="1" applyAlignment="1" quotePrefix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0" fontId="0" fillId="4" borderId="115" xfId="61" applyFont="1" applyFill="1" applyBorder="1" applyAlignment="1" applyProtection="1">
      <alignment horizontal="center"/>
      <protection locked="0"/>
    </xf>
    <xf numFmtId="40" fontId="0" fillId="4" borderId="72" xfId="61" applyFont="1" applyFill="1" applyBorder="1" applyAlignment="1" applyProtection="1">
      <alignment horizontal="center"/>
      <protection locked="0"/>
    </xf>
    <xf numFmtId="3" fontId="0" fillId="4" borderId="115" xfId="0" applyNumberFormat="1" applyFont="1" applyFill="1" applyBorder="1" applyAlignment="1" applyProtection="1">
      <alignment horizontal="center"/>
      <protection locked="0"/>
    </xf>
    <xf numFmtId="3" fontId="0" fillId="4" borderId="72" xfId="0" applyNumberFormat="1" applyFont="1" applyFill="1" applyBorder="1" applyAlignment="1" applyProtection="1">
      <alignment horizontal="center"/>
      <protection locked="0"/>
    </xf>
    <xf numFmtId="3" fontId="0" fillId="4" borderId="70" xfId="0" applyNumberFormat="1" applyFont="1" applyFill="1" applyBorder="1" applyAlignment="1" applyProtection="1">
      <alignment horizontal="center"/>
      <protection locked="0"/>
    </xf>
    <xf numFmtId="0" fontId="0" fillId="4" borderId="74" xfId="0" applyFont="1" applyFill="1" applyBorder="1" applyAlignment="1" applyProtection="1">
      <alignment horizontal="left"/>
      <protection locked="0"/>
    </xf>
    <xf numFmtId="0" fontId="0" fillId="4" borderId="72" xfId="0" applyFont="1" applyFill="1" applyBorder="1" applyAlignment="1" applyProtection="1">
      <alignment horizontal="left"/>
      <protection locked="0"/>
    </xf>
    <xf numFmtId="0" fontId="0" fillId="4" borderId="70" xfId="0" applyFont="1" applyFill="1" applyBorder="1" applyAlignment="1" applyProtection="1">
      <alignment horizontal="left"/>
      <protection locked="0"/>
    </xf>
    <xf numFmtId="0" fontId="5" fillId="0" borderId="4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4" borderId="36" xfId="0" applyFill="1" applyBorder="1" applyAlignment="1" applyProtection="1">
      <alignment horizontal="left" wrapText="1"/>
      <protection locked="0"/>
    </xf>
    <xf numFmtId="0" fontId="0" fillId="4" borderId="5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left" vertical="center"/>
      <protection locked="0"/>
    </xf>
    <xf numFmtId="0" fontId="0" fillId="4" borderId="39" xfId="0" applyFont="1" applyFill="1" applyBorder="1" applyAlignment="1" applyProtection="1">
      <alignment horizontal="left" vertical="center"/>
      <protection locked="0"/>
    </xf>
    <xf numFmtId="0" fontId="0" fillId="4" borderId="40" xfId="0" applyFont="1" applyFill="1" applyBorder="1" applyAlignment="1" applyProtection="1">
      <alignment horizontal="left" vertical="center"/>
      <protection locked="0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39" xfId="0" applyFont="1" applyFill="1" applyBorder="1" applyAlignment="1" applyProtection="1">
      <alignment horizontal="left" vertical="center" wrapText="1"/>
      <protection locked="0"/>
    </xf>
    <xf numFmtId="0" fontId="0" fillId="4" borderId="4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/>
    </xf>
    <xf numFmtId="0" fontId="0" fillId="4" borderId="56" xfId="0" applyFont="1" applyFill="1" applyBorder="1" applyAlignment="1" applyProtection="1">
      <alignment horizontal="left"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0" borderId="112" xfId="0" applyBorder="1" applyAlignment="1">
      <alignment horizontal="left" vertical="center" wrapText="1"/>
    </xf>
    <xf numFmtId="0" fontId="0" fillId="4" borderId="112" xfId="0" applyFont="1" applyFill="1" applyBorder="1" applyAlignment="1" applyProtection="1">
      <alignment horizontal="left" vertical="top" wrapText="1"/>
      <protection locked="0"/>
    </xf>
    <xf numFmtId="0" fontId="0" fillId="4" borderId="112" xfId="0" applyFill="1" applyBorder="1" applyAlignment="1" applyProtection="1">
      <alignment horizontal="left" vertical="top" wrapText="1"/>
      <protection locked="0"/>
    </xf>
    <xf numFmtId="0" fontId="0" fillId="4" borderId="60" xfId="0" applyFill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left" vertical="top" wrapText="1"/>
    </xf>
    <xf numFmtId="0" fontId="0" fillId="0" borderId="102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97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8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15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0" fontId="7" fillId="0" borderId="103" xfId="0" applyNumberFormat="1" applyFont="1" applyBorder="1" applyAlignment="1">
      <alignment horizontal="center" vertical="center" wrapText="1"/>
    </xf>
    <xf numFmtId="10" fontId="7" fillId="0" borderId="116" xfId="0" applyNumberFormat="1" applyFont="1" applyBorder="1" applyAlignment="1">
      <alignment horizontal="center" vertical="center" wrapText="1"/>
    </xf>
    <xf numFmtId="0" fontId="0" fillId="0" borderId="8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02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89" xfId="0" applyFont="1" applyBorder="1" applyAlignment="1">
      <alignment vertical="center" wrapText="1"/>
    </xf>
    <xf numFmtId="0" fontId="0" fillId="0" borderId="50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102" xfId="0" applyBorder="1" applyAlignment="1">
      <alignment horizontal="left" vertical="center" wrapText="1"/>
    </xf>
    <xf numFmtId="0" fontId="0" fillId="0" borderId="10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102" xfId="0" applyBorder="1" applyAlignment="1" quotePrefix="1">
      <alignment vertical="center" wrapText="1"/>
    </xf>
    <xf numFmtId="0" fontId="0" fillId="0" borderId="4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7" xfId="0" applyBorder="1" applyAlignment="1">
      <alignment horizontal="left"/>
    </xf>
    <xf numFmtId="0" fontId="5" fillId="0" borderId="118" xfId="0" applyFont="1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9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0" fillId="0" borderId="120" xfId="0" applyFont="1" applyBorder="1" applyAlignment="1">
      <alignment horizontal="center" vertical="center" textRotation="90" wrapText="1"/>
    </xf>
    <xf numFmtId="0" fontId="10" fillId="0" borderId="121" xfId="0" applyFont="1" applyBorder="1" applyAlignment="1">
      <alignment horizontal="center" vertical="center" textRotation="90" wrapText="1"/>
    </xf>
    <xf numFmtId="0" fontId="10" fillId="0" borderId="122" xfId="0" applyFont="1" applyBorder="1" applyAlignment="1">
      <alignment horizontal="center" vertical="center" textRotation="90" wrapText="1"/>
    </xf>
    <xf numFmtId="3" fontId="0" fillId="0" borderId="72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14" fontId="0" fillId="0" borderId="115" xfId="0" applyNumberFormat="1" applyBorder="1" applyAlignment="1">
      <alignment horizontal="center"/>
    </xf>
    <xf numFmtId="14" fontId="0" fillId="0" borderId="101" xfId="0" applyNumberFormat="1" applyBorder="1" applyAlignment="1">
      <alignment horizontal="center"/>
    </xf>
    <xf numFmtId="0" fontId="3" fillId="0" borderId="123" xfId="0" applyFont="1" applyBorder="1" applyAlignment="1" applyProtection="1">
      <alignment horizontal="center" vertical="center"/>
      <protection hidden="1"/>
    </xf>
    <xf numFmtId="0" fontId="3" fillId="0" borderId="124" xfId="0" applyFont="1" applyBorder="1" applyAlignment="1" applyProtection="1">
      <alignment horizontal="center" vertical="center"/>
      <protection hidden="1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0" fillId="0" borderId="125" xfId="0" applyBorder="1" applyAlignment="1" applyProtection="1">
      <alignment vertical="center" wrapText="1"/>
      <protection hidden="1"/>
    </xf>
    <xf numFmtId="0" fontId="0" fillId="0" borderId="35" xfId="0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127" xfId="0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127" xfId="0" applyBorder="1" applyAlignment="1">
      <alignment/>
    </xf>
    <xf numFmtId="0" fontId="0" fillId="0" borderId="125" xfId="0" applyBorder="1" applyAlignment="1" applyProtection="1" quotePrefix="1">
      <alignment vertical="center" wrapText="1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36" borderId="59" xfId="0" applyFont="1" applyFill="1" applyBorder="1" applyAlignment="1" applyProtection="1">
      <alignment horizontal="center"/>
      <protection hidden="1"/>
    </xf>
    <xf numFmtId="0" fontId="20" fillId="36" borderId="49" xfId="0" applyFont="1" applyFill="1" applyBorder="1" applyAlignment="1" applyProtection="1">
      <alignment horizontal="center"/>
      <protection hidden="1"/>
    </xf>
    <xf numFmtId="0" fontId="13" fillId="36" borderId="123" xfId="0" applyFont="1" applyFill="1" applyBorder="1" applyAlignment="1" applyProtection="1">
      <alignment horizontal="center"/>
      <protection hidden="1"/>
    </xf>
    <xf numFmtId="0" fontId="13" fillId="36" borderId="65" xfId="0" applyFont="1" applyFill="1" applyBorder="1" applyAlignment="1" applyProtection="1">
      <alignment horizontal="center"/>
      <protection hidden="1"/>
    </xf>
    <xf numFmtId="0" fontId="16" fillId="36" borderId="47" xfId="0" applyFont="1" applyFill="1" applyBorder="1" applyAlignment="1" applyProtection="1">
      <alignment horizontal="left"/>
      <protection hidden="1"/>
    </xf>
    <xf numFmtId="0" fontId="16" fillId="36" borderId="0" xfId="0" applyFont="1" applyFill="1" applyAlignment="1" applyProtection="1">
      <alignment horizontal="left"/>
      <protection hidden="1"/>
    </xf>
    <xf numFmtId="3" fontId="14" fillId="36" borderId="0" xfId="0" applyNumberFormat="1" applyFont="1" applyFill="1" applyAlignment="1" applyProtection="1">
      <alignment horizontal="left"/>
      <protection hidden="1"/>
    </xf>
    <xf numFmtId="0" fontId="16" fillId="36" borderId="48" xfId="0" applyFont="1" applyFill="1" applyBorder="1" applyAlignment="1" applyProtection="1">
      <alignment horizontal="left"/>
      <protection hidden="1"/>
    </xf>
    <xf numFmtId="0" fontId="16" fillId="36" borderId="39" xfId="0" applyFont="1" applyFill="1" applyBorder="1" applyAlignment="1" applyProtection="1">
      <alignment horizontal="left"/>
      <protection hidden="1"/>
    </xf>
    <xf numFmtId="0" fontId="18" fillId="0" borderId="67" xfId="0" applyFont="1" applyBorder="1" applyAlignment="1" applyProtection="1">
      <alignment horizontal="center" vertical="center" wrapText="1"/>
      <protection hidden="1"/>
    </xf>
    <xf numFmtId="0" fontId="14" fillId="0" borderId="49" xfId="0" applyFont="1" applyBorder="1" applyAlignment="1" applyProtection="1">
      <alignment horizontal="center" vertical="center" wrapText="1"/>
      <protection hidden="1"/>
    </xf>
    <xf numFmtId="0" fontId="14" fillId="0" borderId="48" xfId="0" applyFont="1" applyBorder="1" applyAlignment="1" applyProtection="1">
      <alignment horizontal="center" vertical="center" wrapText="1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9" fontId="16" fillId="0" borderId="50" xfId="0" applyNumberFormat="1" applyFont="1" applyBorder="1" applyAlignment="1" applyProtection="1">
      <alignment horizontal="center" vertical="center" wrapText="1"/>
      <protection hidden="1"/>
    </xf>
    <xf numFmtId="0" fontId="14" fillId="0" borderId="41" xfId="0" applyFont="1" applyBorder="1" applyAlignment="1" applyProtection="1">
      <alignment horizontal="center" vertical="center" wrapText="1"/>
      <protection hidden="1"/>
    </xf>
    <xf numFmtId="9" fontId="16" fillId="0" borderId="59" xfId="0" applyNumberFormat="1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50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35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left" vertical="center" wrapText="1"/>
      <protection hidden="1"/>
    </xf>
    <xf numFmtId="0" fontId="19" fillId="0" borderId="41" xfId="0" applyFont="1" applyBorder="1" applyAlignment="1" applyProtection="1">
      <alignment horizontal="left" vertical="center" wrapText="1"/>
      <protection hidden="1"/>
    </xf>
    <xf numFmtId="0" fontId="16" fillId="0" borderId="5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3" fillId="36" borderId="107" xfId="0" applyFont="1" applyFill="1" applyBorder="1" applyAlignment="1" applyProtection="1">
      <alignment horizontal="center"/>
      <protection hidden="1"/>
    </xf>
    <xf numFmtId="3" fontId="14" fillId="36" borderId="18" xfId="0" applyNumberFormat="1" applyFont="1" applyFill="1" applyBorder="1" applyAlignment="1" applyProtection="1">
      <alignment horizontal="left"/>
      <protection hidden="1"/>
    </xf>
    <xf numFmtId="0" fontId="14" fillId="36" borderId="0" xfId="0" applyFont="1" applyFill="1" applyAlignment="1" applyProtection="1">
      <alignment horizontal="left"/>
      <protection hidden="1"/>
    </xf>
    <xf numFmtId="10" fontId="16" fillId="0" borderId="0" xfId="0" applyNumberFormat="1" applyFont="1" applyAlignment="1" applyProtection="1">
      <alignment horizontal="center" vertical="justify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31" xfId="0" applyFont="1" applyBorder="1" applyAlignment="1" applyProtection="1">
      <alignment horizontal="center"/>
      <protection hidden="1"/>
    </xf>
    <xf numFmtId="0" fontId="16" fillId="0" borderId="32" xfId="0" applyFont="1" applyBorder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72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76200</xdr:rowOff>
    </xdr:from>
    <xdr:to>
      <xdr:col>15</xdr:col>
      <xdr:colOff>876300</xdr:colOff>
      <xdr:row>0</xdr:row>
      <xdr:rowOff>533400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00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114300</xdr:rowOff>
    </xdr:from>
    <xdr:to>
      <xdr:col>0</xdr:col>
      <xdr:colOff>447675</xdr:colOff>
      <xdr:row>20</xdr:row>
      <xdr:rowOff>47625</xdr:rowOff>
    </xdr:to>
    <xdr:sp>
      <xdr:nvSpPr>
        <xdr:cNvPr id="1" name="Texto 3"/>
        <xdr:cNvSpPr txBox="1">
          <a:spLocks noChangeArrowheads="1"/>
        </xdr:cNvSpPr>
      </xdr:nvSpPr>
      <xdr:spPr>
        <a:xfrm>
          <a:off x="57150" y="2409825"/>
          <a:ext cx="390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1 - Serviços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Preliminares</a:t>
          </a:r>
        </a:p>
      </xdr:txBody>
    </xdr:sp>
    <xdr:clientData/>
  </xdr:twoCellAnchor>
  <xdr:twoCellAnchor>
    <xdr:from>
      <xdr:col>0</xdr:col>
      <xdr:colOff>123825</xdr:colOff>
      <xdr:row>21</xdr:row>
      <xdr:rowOff>47625</xdr:rowOff>
    </xdr:from>
    <xdr:to>
      <xdr:col>0</xdr:col>
      <xdr:colOff>514350</xdr:colOff>
      <xdr:row>33</xdr:row>
      <xdr:rowOff>95250</xdr:rowOff>
    </xdr:to>
    <xdr:sp>
      <xdr:nvSpPr>
        <xdr:cNvPr id="2" name="Texto 5"/>
        <xdr:cNvSpPr txBox="1">
          <a:spLocks noChangeArrowheads="1"/>
        </xdr:cNvSpPr>
      </xdr:nvSpPr>
      <xdr:spPr>
        <a:xfrm>
          <a:off x="123825" y="3981450"/>
          <a:ext cx="390525" cy="215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2 - Infra-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Estrutura</a:t>
          </a:r>
        </a:p>
      </xdr:txBody>
    </xdr:sp>
    <xdr:clientData/>
  </xdr:twoCellAnchor>
  <xdr:twoCellAnchor>
    <xdr:from>
      <xdr:col>0</xdr:col>
      <xdr:colOff>95250</xdr:colOff>
      <xdr:row>34</xdr:row>
      <xdr:rowOff>85725</xdr:rowOff>
    </xdr:from>
    <xdr:to>
      <xdr:col>0</xdr:col>
      <xdr:colOff>514350</xdr:colOff>
      <xdr:row>42</xdr:row>
      <xdr:rowOff>104775</xdr:rowOff>
    </xdr:to>
    <xdr:sp>
      <xdr:nvSpPr>
        <xdr:cNvPr id="3" name="Texto 6"/>
        <xdr:cNvSpPr txBox="1">
          <a:spLocks noChangeArrowheads="1"/>
        </xdr:cNvSpPr>
      </xdr:nvSpPr>
      <xdr:spPr>
        <a:xfrm>
          <a:off x="95250" y="6296025"/>
          <a:ext cx="4191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3 - Supra-Estrutura</a:t>
          </a:r>
        </a:p>
      </xdr:txBody>
    </xdr:sp>
    <xdr:clientData/>
  </xdr:twoCellAnchor>
  <xdr:twoCellAnchor>
    <xdr:from>
      <xdr:col>0</xdr:col>
      <xdr:colOff>114300</xdr:colOff>
      <xdr:row>44</xdr:row>
      <xdr:rowOff>95250</xdr:rowOff>
    </xdr:from>
    <xdr:to>
      <xdr:col>0</xdr:col>
      <xdr:colOff>504825</xdr:colOff>
      <xdr:row>80</xdr:row>
      <xdr:rowOff>76200</xdr:rowOff>
    </xdr:to>
    <xdr:sp>
      <xdr:nvSpPr>
        <xdr:cNvPr id="4" name="Texto 8"/>
        <xdr:cNvSpPr txBox="1">
          <a:spLocks noChangeArrowheads="1"/>
        </xdr:cNvSpPr>
      </xdr:nvSpPr>
      <xdr:spPr>
        <a:xfrm>
          <a:off x="114300" y="7943850"/>
          <a:ext cx="390525" cy="6057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4 - Paredes e Painéis</a:t>
          </a:r>
        </a:p>
      </xdr:txBody>
    </xdr:sp>
    <xdr:clientData/>
  </xdr:twoCellAnchor>
  <xdr:twoCellAnchor>
    <xdr:from>
      <xdr:col>0</xdr:col>
      <xdr:colOff>47625</xdr:colOff>
      <xdr:row>81</xdr:row>
      <xdr:rowOff>66675</xdr:rowOff>
    </xdr:from>
    <xdr:to>
      <xdr:col>0</xdr:col>
      <xdr:colOff>523875</xdr:colOff>
      <xdr:row>89</xdr:row>
      <xdr:rowOff>95250</xdr:rowOff>
    </xdr:to>
    <xdr:sp>
      <xdr:nvSpPr>
        <xdr:cNvPr id="5" name="Texto 9"/>
        <xdr:cNvSpPr txBox="1">
          <a:spLocks noChangeArrowheads="1"/>
        </xdr:cNvSpPr>
      </xdr:nvSpPr>
      <xdr:spPr>
        <a:xfrm>
          <a:off x="47625" y="14163675"/>
          <a:ext cx="4762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5 - Cobertura e Impermeabilização</a:t>
          </a:r>
        </a:p>
      </xdr:txBody>
    </xdr:sp>
    <xdr:clientData/>
  </xdr:twoCellAnchor>
  <xdr:twoCellAnchor>
    <xdr:from>
      <xdr:col>0</xdr:col>
      <xdr:colOff>104775</xdr:colOff>
      <xdr:row>125</xdr:row>
      <xdr:rowOff>114300</xdr:rowOff>
    </xdr:from>
    <xdr:to>
      <xdr:col>0</xdr:col>
      <xdr:colOff>514350</xdr:colOff>
      <xdr:row>142</xdr:row>
      <xdr:rowOff>76200</xdr:rowOff>
    </xdr:to>
    <xdr:sp>
      <xdr:nvSpPr>
        <xdr:cNvPr id="6" name="Texto 10"/>
        <xdr:cNvSpPr txBox="1">
          <a:spLocks noChangeArrowheads="1"/>
        </xdr:cNvSpPr>
      </xdr:nvSpPr>
      <xdr:spPr>
        <a:xfrm>
          <a:off x="104775" y="22536150"/>
          <a:ext cx="409575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7 - Pavimentação</a:t>
          </a:r>
        </a:p>
      </xdr:txBody>
    </xdr:sp>
    <xdr:clientData/>
  </xdr:twoCellAnchor>
  <xdr:twoCellAnchor>
    <xdr:from>
      <xdr:col>0</xdr:col>
      <xdr:colOff>104775</xdr:colOff>
      <xdr:row>90</xdr:row>
      <xdr:rowOff>152400</xdr:rowOff>
    </xdr:from>
    <xdr:to>
      <xdr:col>0</xdr:col>
      <xdr:colOff>485775</xdr:colOff>
      <xdr:row>123</xdr:row>
      <xdr:rowOff>161925</xdr:rowOff>
    </xdr:to>
    <xdr:sp>
      <xdr:nvSpPr>
        <xdr:cNvPr id="7" name="Texto 11"/>
        <xdr:cNvSpPr txBox="1">
          <a:spLocks noChangeArrowheads="1"/>
        </xdr:cNvSpPr>
      </xdr:nvSpPr>
      <xdr:spPr>
        <a:xfrm>
          <a:off x="104775" y="15744825"/>
          <a:ext cx="381000" cy="6496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6 - Revestimentos, Elementos Decorativos e Pintura</a:t>
          </a:r>
        </a:p>
      </xdr:txBody>
    </xdr:sp>
    <xdr:clientData/>
  </xdr:twoCellAnchor>
  <xdr:twoCellAnchor>
    <xdr:from>
      <xdr:col>0</xdr:col>
      <xdr:colOff>95250</xdr:colOff>
      <xdr:row>143</xdr:row>
      <xdr:rowOff>66675</xdr:rowOff>
    </xdr:from>
    <xdr:to>
      <xdr:col>0</xdr:col>
      <xdr:colOff>466725</xdr:colOff>
      <xdr:row>169</xdr:row>
      <xdr:rowOff>57150</xdr:rowOff>
    </xdr:to>
    <xdr:sp>
      <xdr:nvSpPr>
        <xdr:cNvPr id="8" name="Texto 13"/>
        <xdr:cNvSpPr txBox="1">
          <a:spLocks noChangeArrowheads="1"/>
        </xdr:cNvSpPr>
      </xdr:nvSpPr>
      <xdr:spPr>
        <a:xfrm>
          <a:off x="95250" y="25460325"/>
          <a:ext cx="371475" cy="425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8 - Instalações e Aparelhos</a:t>
          </a:r>
        </a:p>
      </xdr:txBody>
    </xdr:sp>
    <xdr:clientData/>
  </xdr:twoCellAnchor>
  <xdr:twoCellAnchor>
    <xdr:from>
      <xdr:col>0</xdr:col>
      <xdr:colOff>57150</xdr:colOff>
      <xdr:row>11</xdr:row>
      <xdr:rowOff>114300</xdr:rowOff>
    </xdr:from>
    <xdr:to>
      <xdr:col>0</xdr:col>
      <xdr:colOff>447675</xdr:colOff>
      <xdr:row>20</xdr:row>
      <xdr:rowOff>47625</xdr:rowOff>
    </xdr:to>
    <xdr:sp>
      <xdr:nvSpPr>
        <xdr:cNvPr id="9" name="Texto 3"/>
        <xdr:cNvSpPr txBox="1">
          <a:spLocks noChangeArrowheads="1"/>
        </xdr:cNvSpPr>
      </xdr:nvSpPr>
      <xdr:spPr>
        <a:xfrm>
          <a:off x="57150" y="2409825"/>
          <a:ext cx="390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1 - Serviços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Preliminares</a:t>
          </a:r>
        </a:p>
      </xdr:txBody>
    </xdr:sp>
    <xdr:clientData/>
  </xdr:twoCellAnchor>
  <xdr:twoCellAnchor>
    <xdr:from>
      <xdr:col>0</xdr:col>
      <xdr:colOff>123825</xdr:colOff>
      <xdr:row>21</xdr:row>
      <xdr:rowOff>47625</xdr:rowOff>
    </xdr:from>
    <xdr:to>
      <xdr:col>0</xdr:col>
      <xdr:colOff>514350</xdr:colOff>
      <xdr:row>33</xdr:row>
      <xdr:rowOff>95250</xdr:rowOff>
    </xdr:to>
    <xdr:sp>
      <xdr:nvSpPr>
        <xdr:cNvPr id="10" name="Texto 5"/>
        <xdr:cNvSpPr txBox="1">
          <a:spLocks noChangeArrowheads="1"/>
        </xdr:cNvSpPr>
      </xdr:nvSpPr>
      <xdr:spPr>
        <a:xfrm>
          <a:off x="123825" y="3981450"/>
          <a:ext cx="390525" cy="215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2 - Infraestrutura</a:t>
          </a:r>
        </a:p>
      </xdr:txBody>
    </xdr:sp>
    <xdr:clientData/>
  </xdr:twoCellAnchor>
  <xdr:twoCellAnchor>
    <xdr:from>
      <xdr:col>0</xdr:col>
      <xdr:colOff>95250</xdr:colOff>
      <xdr:row>34</xdr:row>
      <xdr:rowOff>85725</xdr:rowOff>
    </xdr:from>
    <xdr:to>
      <xdr:col>0</xdr:col>
      <xdr:colOff>514350</xdr:colOff>
      <xdr:row>42</xdr:row>
      <xdr:rowOff>104775</xdr:rowOff>
    </xdr:to>
    <xdr:sp>
      <xdr:nvSpPr>
        <xdr:cNvPr id="11" name="Texto 6"/>
        <xdr:cNvSpPr txBox="1">
          <a:spLocks noChangeArrowheads="1"/>
        </xdr:cNvSpPr>
      </xdr:nvSpPr>
      <xdr:spPr>
        <a:xfrm>
          <a:off x="95250" y="6296025"/>
          <a:ext cx="4191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3 - Supraestrutura</a:t>
          </a:r>
        </a:p>
      </xdr:txBody>
    </xdr:sp>
    <xdr:clientData/>
  </xdr:twoCellAnchor>
  <xdr:twoCellAnchor>
    <xdr:from>
      <xdr:col>0</xdr:col>
      <xdr:colOff>114300</xdr:colOff>
      <xdr:row>44</xdr:row>
      <xdr:rowOff>95250</xdr:rowOff>
    </xdr:from>
    <xdr:to>
      <xdr:col>0</xdr:col>
      <xdr:colOff>504825</xdr:colOff>
      <xdr:row>80</xdr:row>
      <xdr:rowOff>76200</xdr:rowOff>
    </xdr:to>
    <xdr:sp>
      <xdr:nvSpPr>
        <xdr:cNvPr id="12" name="Texto 8"/>
        <xdr:cNvSpPr txBox="1">
          <a:spLocks noChangeArrowheads="1"/>
        </xdr:cNvSpPr>
      </xdr:nvSpPr>
      <xdr:spPr>
        <a:xfrm>
          <a:off x="114300" y="7943850"/>
          <a:ext cx="390525" cy="6057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4 - Paredes e Painéis</a:t>
          </a:r>
        </a:p>
      </xdr:txBody>
    </xdr:sp>
    <xdr:clientData/>
  </xdr:twoCellAnchor>
  <xdr:twoCellAnchor>
    <xdr:from>
      <xdr:col>0</xdr:col>
      <xdr:colOff>47625</xdr:colOff>
      <xdr:row>81</xdr:row>
      <xdr:rowOff>66675</xdr:rowOff>
    </xdr:from>
    <xdr:to>
      <xdr:col>0</xdr:col>
      <xdr:colOff>523875</xdr:colOff>
      <xdr:row>89</xdr:row>
      <xdr:rowOff>95250</xdr:rowOff>
    </xdr:to>
    <xdr:sp>
      <xdr:nvSpPr>
        <xdr:cNvPr id="13" name="Texto 9"/>
        <xdr:cNvSpPr txBox="1">
          <a:spLocks noChangeArrowheads="1"/>
        </xdr:cNvSpPr>
      </xdr:nvSpPr>
      <xdr:spPr>
        <a:xfrm>
          <a:off x="47625" y="14163675"/>
          <a:ext cx="4762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5 - Cobertura e Impermeabilização</a:t>
          </a:r>
        </a:p>
      </xdr:txBody>
    </xdr:sp>
    <xdr:clientData/>
  </xdr:twoCellAnchor>
  <xdr:twoCellAnchor>
    <xdr:from>
      <xdr:col>0</xdr:col>
      <xdr:colOff>104775</xdr:colOff>
      <xdr:row>125</xdr:row>
      <xdr:rowOff>114300</xdr:rowOff>
    </xdr:from>
    <xdr:to>
      <xdr:col>0</xdr:col>
      <xdr:colOff>514350</xdr:colOff>
      <xdr:row>142</xdr:row>
      <xdr:rowOff>76200</xdr:rowOff>
    </xdr:to>
    <xdr:sp>
      <xdr:nvSpPr>
        <xdr:cNvPr id="14" name="Texto 10"/>
        <xdr:cNvSpPr txBox="1">
          <a:spLocks noChangeArrowheads="1"/>
        </xdr:cNvSpPr>
      </xdr:nvSpPr>
      <xdr:spPr>
        <a:xfrm>
          <a:off x="104775" y="22536150"/>
          <a:ext cx="409575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7 - Pavimentação</a:t>
          </a:r>
        </a:p>
      </xdr:txBody>
    </xdr:sp>
    <xdr:clientData/>
  </xdr:twoCellAnchor>
  <xdr:twoCellAnchor>
    <xdr:from>
      <xdr:col>0</xdr:col>
      <xdr:colOff>104775</xdr:colOff>
      <xdr:row>90</xdr:row>
      <xdr:rowOff>152400</xdr:rowOff>
    </xdr:from>
    <xdr:to>
      <xdr:col>0</xdr:col>
      <xdr:colOff>485775</xdr:colOff>
      <xdr:row>123</xdr:row>
      <xdr:rowOff>161925</xdr:rowOff>
    </xdr:to>
    <xdr:sp>
      <xdr:nvSpPr>
        <xdr:cNvPr id="15" name="Texto 11"/>
        <xdr:cNvSpPr txBox="1">
          <a:spLocks noChangeArrowheads="1"/>
        </xdr:cNvSpPr>
      </xdr:nvSpPr>
      <xdr:spPr>
        <a:xfrm>
          <a:off x="104775" y="15744825"/>
          <a:ext cx="381000" cy="6496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6 - Revestimentos, Elementos Decorativos e Pintura</a:t>
          </a:r>
        </a:p>
      </xdr:txBody>
    </xdr:sp>
    <xdr:clientData/>
  </xdr:twoCellAnchor>
  <xdr:twoCellAnchor>
    <xdr:from>
      <xdr:col>0</xdr:col>
      <xdr:colOff>95250</xdr:colOff>
      <xdr:row>143</xdr:row>
      <xdr:rowOff>66675</xdr:rowOff>
    </xdr:from>
    <xdr:to>
      <xdr:col>0</xdr:col>
      <xdr:colOff>466725</xdr:colOff>
      <xdr:row>169</xdr:row>
      <xdr:rowOff>57150</xdr:rowOff>
    </xdr:to>
    <xdr:sp>
      <xdr:nvSpPr>
        <xdr:cNvPr id="16" name="Texto 13"/>
        <xdr:cNvSpPr txBox="1">
          <a:spLocks noChangeArrowheads="1"/>
        </xdr:cNvSpPr>
      </xdr:nvSpPr>
      <xdr:spPr>
        <a:xfrm>
          <a:off x="95250" y="25460325"/>
          <a:ext cx="371475" cy="425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8 - Instalações e Aparelhos</a:t>
          </a:r>
        </a:p>
      </xdr:txBody>
    </xdr:sp>
    <xdr:clientData/>
  </xdr:twoCellAnchor>
  <xdr:twoCellAnchor editAs="oneCell">
    <xdr:from>
      <xdr:col>6</xdr:col>
      <xdr:colOff>628650</xdr:colOff>
      <xdr:row>0</xdr:row>
      <xdr:rowOff>19050</xdr:rowOff>
    </xdr:from>
    <xdr:to>
      <xdr:col>8</xdr:col>
      <xdr:colOff>447675</xdr:colOff>
      <xdr:row>0</xdr:row>
      <xdr:rowOff>476250</xdr:rowOff>
    </xdr:to>
    <xdr:pic>
      <xdr:nvPicPr>
        <xdr:cNvPr id="17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66675</xdr:rowOff>
    </xdr:from>
    <xdr:to>
      <xdr:col>3</xdr:col>
      <xdr:colOff>819150</xdr:colOff>
      <xdr:row>0</xdr:row>
      <xdr:rowOff>523875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667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</xdr:row>
      <xdr:rowOff>85725</xdr:rowOff>
    </xdr:from>
    <xdr:to>
      <xdr:col>10</xdr:col>
      <xdr:colOff>523875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47650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1</xdr:row>
      <xdr:rowOff>95250</xdr:rowOff>
    </xdr:from>
    <xdr:to>
      <xdr:col>23</xdr:col>
      <xdr:colOff>609600</xdr:colOff>
      <xdr:row>3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54175" y="25717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238125</xdr:colOff>
      <xdr:row>1</xdr:row>
      <xdr:rowOff>76200</xdr:rowOff>
    </xdr:from>
    <xdr:to>
      <xdr:col>37</xdr:col>
      <xdr:colOff>571500</xdr:colOff>
      <xdr:row>3</xdr:row>
      <xdr:rowOff>133350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79100" y="23812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3E3FF"/>
  </sheetPr>
  <dimension ref="A1:A1"/>
  <sheetViews>
    <sheetView showGridLines="0" view="pageBreakPreview" zoomScaleSheetLayoutView="100" zoomScalePageLayoutView="0" workbookViewId="0" topLeftCell="A1">
      <selection activeCell="R38" sqref="R38"/>
    </sheetView>
  </sheetViews>
  <sheetFormatPr defaultColWidth="9.33203125" defaultRowHeight="12.75"/>
  <cols>
    <col min="14" max="14" width="4.5" style="0" customWidth="1"/>
  </cols>
  <sheetData/>
  <sheetProtection sheet="1" objects="1" scenarios="1"/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4" r:id="rId7"/>
  <headerFooter>
    <oddFooter>&amp;LCriado em 20/05/2023
Modificado em 12/07/2023&amp;C
&amp;1#&amp;"Calibri"&amp;10&amp;K000000 Ostensivo</oddFooter>
  </headerFooter>
  <rowBreaks count="4" manualBreakCount="4">
    <brk id="57" max="13" man="1"/>
    <brk id="117" max="13" man="1"/>
    <brk id="174" max="13" man="1"/>
    <brk id="233" max="13" man="1"/>
  </rowBreaks>
  <legacyDrawing r:id="rId6"/>
  <oleObjects>
    <oleObject progId="Word.Document.8" shapeId="572451" r:id="rId1"/>
    <oleObject progId="Word.Document.8" shapeId="572450" r:id="rId2"/>
    <oleObject progId="Word.Document.8" shapeId="572449" r:id="rId3"/>
    <oleObject progId="Word.Document.8" shapeId="572448" r:id="rId4"/>
    <oleObject progId="Word.Document.8" shapeId="57244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P180"/>
  <sheetViews>
    <sheetView showGridLines="0" showZeros="0" tabSelected="1" view="pageBreakPreview" zoomScaleSheetLayoutView="100" zoomScalePageLayoutView="0" workbookViewId="0" topLeftCell="A1">
      <selection activeCell="A4" sqref="A4:M4"/>
    </sheetView>
  </sheetViews>
  <sheetFormatPr defaultColWidth="9.33203125" defaultRowHeight="12.75"/>
  <cols>
    <col min="1" max="4" width="8.66015625" style="0" customWidth="1"/>
    <col min="5" max="5" width="4.83203125" style="0" customWidth="1"/>
    <col min="6" max="6" width="8.5" style="0" customWidth="1"/>
    <col min="7" max="9" width="7.33203125" style="0" customWidth="1"/>
    <col min="10" max="10" width="4.83203125" style="0" customWidth="1"/>
    <col min="11" max="14" width="7.33203125" style="0" customWidth="1"/>
    <col min="15" max="15" width="8.66015625" style="0" customWidth="1"/>
    <col min="16" max="16" width="16.83203125" style="34" customWidth="1"/>
  </cols>
  <sheetData>
    <row r="1" ht="48" customHeight="1" thickBot="1"/>
    <row r="2" spans="1:16" ht="17.25" thickBot="1" thickTop="1">
      <c r="A2" s="146" t="s">
        <v>265</v>
      </c>
      <c r="B2" s="147"/>
      <c r="C2" s="147"/>
      <c r="D2" s="147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9"/>
      <c r="P2" s="150"/>
    </row>
    <row r="3" spans="1:16" ht="13.5" thickTop="1">
      <c r="A3" s="151" t="s">
        <v>415</v>
      </c>
      <c r="B3" s="152"/>
      <c r="C3" s="152"/>
      <c r="D3" s="152"/>
      <c r="E3" s="152"/>
      <c r="J3" s="153"/>
      <c r="L3" s="154"/>
      <c r="M3" s="154"/>
      <c r="N3" s="575" t="s">
        <v>1</v>
      </c>
      <c r="O3" s="576"/>
      <c r="P3" s="577"/>
    </row>
    <row r="4" spans="1:16" ht="12.75">
      <c r="A4" s="578"/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04" t="s">
        <v>421</v>
      </c>
      <c r="O4" s="155" t="s">
        <v>145</v>
      </c>
      <c r="P4" s="156"/>
    </row>
    <row r="5" spans="1:16" ht="12.75">
      <c r="A5" s="157" t="s">
        <v>2</v>
      </c>
      <c r="B5" s="158"/>
      <c r="C5" s="158"/>
      <c r="D5" s="158"/>
      <c r="E5" s="158"/>
      <c r="N5" s="454"/>
      <c r="O5" s="155"/>
      <c r="P5" s="156"/>
    </row>
    <row r="6" spans="1:16" ht="12.75">
      <c r="A6" s="578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454"/>
      <c r="O6" s="155"/>
      <c r="P6" s="159"/>
    </row>
    <row r="7" spans="1:16" ht="12.75" customHeight="1">
      <c r="A7" s="602" t="s">
        <v>405</v>
      </c>
      <c r="B7" s="603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604"/>
      <c r="N7" s="431"/>
      <c r="O7" s="360"/>
      <c r="P7" s="359"/>
    </row>
    <row r="8" spans="1:16" ht="12.75">
      <c r="A8" s="600" t="s">
        <v>206</v>
      </c>
      <c r="B8" s="601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1"/>
      <c r="N8" s="373" t="s">
        <v>281</v>
      </c>
      <c r="O8" s="161"/>
      <c r="P8" s="428"/>
    </row>
    <row r="9" spans="1:16" ht="12.75">
      <c r="A9" s="163" t="s">
        <v>3</v>
      </c>
      <c r="B9" s="164"/>
      <c r="C9" s="164"/>
      <c r="D9" s="164"/>
      <c r="E9" s="164"/>
      <c r="F9" s="165"/>
      <c r="G9" s="166"/>
      <c r="H9" s="166"/>
      <c r="K9" s="327" t="s">
        <v>268</v>
      </c>
      <c r="L9" s="314"/>
      <c r="M9" s="315"/>
      <c r="N9" s="317" t="s">
        <v>266</v>
      </c>
      <c r="O9" s="328"/>
      <c r="P9" s="168"/>
    </row>
    <row r="10" spans="1:16" ht="13.5" customHeight="1" thickBot="1">
      <c r="A10" s="597"/>
      <c r="B10" s="598"/>
      <c r="C10" s="598"/>
      <c r="D10" s="598"/>
      <c r="E10" s="598"/>
      <c r="F10" s="598"/>
      <c r="G10" s="598"/>
      <c r="H10" s="598"/>
      <c r="I10" s="598"/>
      <c r="J10" s="599"/>
      <c r="K10" s="594"/>
      <c r="L10" s="595"/>
      <c r="M10" s="596"/>
      <c r="N10" s="592"/>
      <c r="O10" s="593"/>
      <c r="P10" s="329" t="s">
        <v>13</v>
      </c>
    </row>
    <row r="11" spans="1:16" ht="18" customHeight="1">
      <c r="A11" s="586" t="s">
        <v>384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8"/>
      <c r="O11" s="169" t="s">
        <v>5</v>
      </c>
      <c r="P11" s="169" t="s">
        <v>6</v>
      </c>
    </row>
    <row r="12" spans="1:16" ht="18" customHeight="1" thickBot="1">
      <c r="A12" s="589"/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1"/>
      <c r="O12" s="170" t="s">
        <v>7</v>
      </c>
      <c r="P12" s="171" t="s">
        <v>8</v>
      </c>
    </row>
    <row r="13" spans="1:16" ht="18" customHeight="1">
      <c r="A13" s="172" t="s">
        <v>216</v>
      </c>
      <c r="B13" s="172"/>
      <c r="C13" s="172"/>
      <c r="D13" s="172"/>
      <c r="E13" s="172"/>
      <c r="F13" s="173"/>
      <c r="G13" s="172" t="s">
        <v>274</v>
      </c>
      <c r="H13" s="116"/>
      <c r="I13" s="116"/>
      <c r="J13" s="116"/>
      <c r="K13" s="116"/>
      <c r="L13" s="116"/>
      <c r="M13" s="116"/>
      <c r="N13" s="116"/>
      <c r="O13" s="174"/>
      <c r="P13" s="175"/>
    </row>
    <row r="14" spans="1:16" ht="16.5" customHeight="1">
      <c r="A14" s="176" t="s">
        <v>223</v>
      </c>
      <c r="D14" s="177"/>
      <c r="O14" s="582" t="s">
        <v>11</v>
      </c>
      <c r="P14" s="584">
        <v>1</v>
      </c>
    </row>
    <row r="15" spans="4:16" ht="16.5" customHeight="1">
      <c r="D15" s="177"/>
      <c r="O15" s="582"/>
      <c r="P15" s="584"/>
    </row>
    <row r="16" spans="4:16" ht="16.5" customHeight="1">
      <c r="D16" s="177"/>
      <c r="O16" s="582"/>
      <c r="P16" s="584"/>
    </row>
    <row r="17" spans="1:16" ht="16.5" customHeight="1">
      <c r="A17" s="115"/>
      <c r="B17" s="115"/>
      <c r="C17" s="115"/>
      <c r="D17" s="178"/>
      <c r="E17" s="115"/>
      <c r="F17" s="115"/>
      <c r="G17" s="115"/>
      <c r="H17" s="115"/>
      <c r="I17" s="115"/>
      <c r="J17" s="115"/>
      <c r="K17" s="115"/>
      <c r="L17" s="115"/>
      <c r="M17" s="115"/>
      <c r="N17" s="178"/>
      <c r="O17" s="583"/>
      <c r="P17" s="585"/>
    </row>
    <row r="18" spans="1:16" ht="33.75" customHeight="1">
      <c r="A18" s="176" t="s">
        <v>224</v>
      </c>
      <c r="D18" s="177"/>
      <c r="O18" s="582" t="s">
        <v>11</v>
      </c>
      <c r="P18" s="584">
        <v>1</v>
      </c>
    </row>
    <row r="19" spans="1:16" ht="33.75" customHeight="1">
      <c r="A19" s="115"/>
      <c r="B19" s="115"/>
      <c r="C19" s="115"/>
      <c r="D19" s="178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583"/>
      <c r="P19" s="585"/>
    </row>
    <row r="20" spans="1:16" ht="18" customHeight="1">
      <c r="A20" s="128" t="s">
        <v>286</v>
      </c>
      <c r="D20" s="179"/>
      <c r="E20" s="180"/>
      <c r="F20" s="181"/>
      <c r="G20" s="117"/>
      <c r="H20" s="117"/>
      <c r="I20" s="117"/>
      <c r="J20" s="117"/>
      <c r="K20" s="181"/>
      <c r="L20" s="117"/>
      <c r="M20" s="117"/>
      <c r="N20" s="182"/>
      <c r="O20" s="142" t="s">
        <v>11</v>
      </c>
      <c r="P20" s="330">
        <v>1</v>
      </c>
    </row>
    <row r="21" spans="4:16" ht="30" customHeight="1">
      <c r="D21" s="177"/>
      <c r="E21" s="516" t="s">
        <v>297</v>
      </c>
      <c r="F21" s="522"/>
      <c r="G21" s="115"/>
      <c r="H21" s="115"/>
      <c r="I21" s="191"/>
      <c r="J21" s="115"/>
      <c r="K21" s="191"/>
      <c r="L21" s="115"/>
      <c r="M21" s="191"/>
      <c r="N21" s="178"/>
      <c r="O21" s="415" t="s">
        <v>26</v>
      </c>
      <c r="P21" s="202">
        <v>1</v>
      </c>
    </row>
    <row r="22" spans="1:16" ht="30.75" customHeight="1">
      <c r="A22" s="115"/>
      <c r="B22" s="115"/>
      <c r="C22" s="115"/>
      <c r="D22" s="178"/>
      <c r="E22" s="355" t="s">
        <v>298</v>
      </c>
      <c r="F22" s="352"/>
      <c r="G22" s="115"/>
      <c r="H22" s="115"/>
      <c r="I22" s="191"/>
      <c r="J22" s="115"/>
      <c r="K22" s="115"/>
      <c r="L22" s="115"/>
      <c r="M22" s="191"/>
      <c r="N22" s="115"/>
      <c r="O22" s="142" t="s">
        <v>11</v>
      </c>
      <c r="P22" s="331">
        <v>1</v>
      </c>
    </row>
    <row r="23" spans="1:16" ht="18" customHeight="1">
      <c r="A23" s="347" t="s">
        <v>279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6"/>
      <c r="O23" s="142" t="s">
        <v>15</v>
      </c>
      <c r="P23" s="202"/>
    </row>
    <row r="24" spans="1:16" ht="18" customHeight="1">
      <c r="A24" t="s">
        <v>146</v>
      </c>
      <c r="D24" s="179"/>
      <c r="E24" s="180"/>
      <c r="F24" s="183"/>
      <c r="G24" s="117"/>
      <c r="H24" s="117"/>
      <c r="I24" s="117"/>
      <c r="J24" s="117"/>
      <c r="K24" s="117"/>
      <c r="L24" s="117"/>
      <c r="M24" s="117"/>
      <c r="N24" s="117"/>
      <c r="O24" s="142" t="s">
        <v>15</v>
      </c>
      <c r="P24" s="202"/>
    </row>
    <row r="25" spans="4:16" ht="18" customHeight="1" thickBot="1">
      <c r="D25" s="187"/>
      <c r="F25" s="188"/>
      <c r="O25" s="143" t="s">
        <v>15</v>
      </c>
      <c r="P25" s="202"/>
    </row>
    <row r="26" spans="1:16" ht="18" customHeight="1">
      <c r="A26" s="172" t="s">
        <v>217</v>
      </c>
      <c r="B26" s="172"/>
      <c r="C26" s="172"/>
      <c r="D26" s="172"/>
      <c r="E26" s="172"/>
      <c r="F26" s="173"/>
      <c r="G26" s="394" t="s">
        <v>385</v>
      </c>
      <c r="H26" s="116"/>
      <c r="I26" s="116"/>
      <c r="J26" s="116"/>
      <c r="K26" s="116"/>
      <c r="L26" s="116"/>
      <c r="M26" s="116"/>
      <c r="N26" s="116"/>
      <c r="O26" s="174"/>
      <c r="P26" s="175"/>
    </row>
    <row r="27" spans="1:16" ht="18" customHeight="1">
      <c r="A27" s="176" t="s">
        <v>226</v>
      </c>
      <c r="D27" s="177"/>
      <c r="E27" s="184" t="s">
        <v>195</v>
      </c>
      <c r="F27" s="184"/>
      <c r="G27" s="334"/>
      <c r="H27" s="335"/>
      <c r="I27" s="335"/>
      <c r="J27" s="335"/>
      <c r="K27" s="335"/>
      <c r="L27" s="335"/>
      <c r="M27" s="335"/>
      <c r="N27" s="336"/>
      <c r="O27" s="344"/>
      <c r="P27" s="144"/>
    </row>
    <row r="28" spans="1:16" ht="18" customHeight="1">
      <c r="A28" s="509"/>
      <c r="B28" s="509"/>
      <c r="C28" s="509"/>
      <c r="D28" s="510"/>
      <c r="E28" s="355" t="s">
        <v>300</v>
      </c>
      <c r="F28" s="181"/>
      <c r="G28" s="115"/>
      <c r="H28" s="115"/>
      <c r="I28" s="191"/>
      <c r="J28" s="115"/>
      <c r="K28" s="191"/>
      <c r="L28" s="115"/>
      <c r="M28" s="191"/>
      <c r="N28" s="178"/>
      <c r="O28" s="416" t="s">
        <v>189</v>
      </c>
      <c r="P28" s="202"/>
    </row>
    <row r="29" spans="1:16" ht="18" customHeight="1">
      <c r="A29" s="509"/>
      <c r="B29" s="509"/>
      <c r="C29" s="509"/>
      <c r="D29" s="510"/>
      <c r="E29" s="352" t="s">
        <v>301</v>
      </c>
      <c r="F29" s="183"/>
      <c r="G29" s="334"/>
      <c r="H29" s="335"/>
      <c r="I29" s="335"/>
      <c r="J29" s="335"/>
      <c r="K29" s="335"/>
      <c r="L29" s="335"/>
      <c r="M29" s="335"/>
      <c r="N29" s="336"/>
      <c r="O29" s="356" t="s">
        <v>148</v>
      </c>
      <c r="P29" s="202"/>
    </row>
    <row r="30" spans="1:16" ht="18" customHeight="1">
      <c r="A30" s="350"/>
      <c r="B30" s="350"/>
      <c r="C30" s="350"/>
      <c r="D30" s="351"/>
      <c r="E30" s="411" t="s">
        <v>288</v>
      </c>
      <c r="F30" s="397"/>
      <c r="G30" s="398"/>
      <c r="H30" s="413" t="s">
        <v>394</v>
      </c>
      <c r="I30" s="398"/>
      <c r="J30" s="398"/>
      <c r="K30" s="398"/>
      <c r="L30" s="398"/>
      <c r="M30" s="398"/>
      <c r="N30" s="398"/>
      <c r="O30" s="399"/>
      <c r="P30" s="400"/>
    </row>
    <row r="31" spans="4:16" ht="18" customHeight="1">
      <c r="D31" s="177"/>
      <c r="E31" s="606"/>
      <c r="F31" s="607"/>
      <c r="G31" s="607"/>
      <c r="H31" s="607"/>
      <c r="I31" s="607"/>
      <c r="J31" s="607"/>
      <c r="K31" s="607"/>
      <c r="L31" s="607"/>
      <c r="M31" s="607"/>
      <c r="N31" s="608"/>
      <c r="O31" s="189" t="s">
        <v>13</v>
      </c>
      <c r="P31" s="144"/>
    </row>
    <row r="32" spans="1:16" ht="18" customHeight="1">
      <c r="A32" s="115"/>
      <c r="B32" s="115"/>
      <c r="C32" s="115"/>
      <c r="D32" s="178"/>
      <c r="E32" s="355" t="s">
        <v>296</v>
      </c>
      <c r="F32" s="183"/>
      <c r="G32" s="334"/>
      <c r="H32" s="335"/>
      <c r="I32" s="335"/>
      <c r="J32" s="335"/>
      <c r="K32" s="335"/>
      <c r="L32" s="335"/>
      <c r="M32" s="335"/>
      <c r="N32" s="336"/>
      <c r="O32" s="189" t="s">
        <v>13</v>
      </c>
      <c r="P32" s="202"/>
    </row>
    <row r="33" spans="1:16" ht="18" customHeight="1">
      <c r="A33" s="176" t="s">
        <v>227</v>
      </c>
      <c r="D33" s="179"/>
      <c r="E33" s="349" t="s">
        <v>282</v>
      </c>
      <c r="F33" s="181"/>
      <c r="G33" s="334"/>
      <c r="H33" s="335"/>
      <c r="I33" s="335"/>
      <c r="J33" s="335"/>
      <c r="K33" s="335"/>
      <c r="L33" s="335"/>
      <c r="M33" s="335"/>
      <c r="N33" s="336"/>
      <c r="O33" s="189" t="s">
        <v>189</v>
      </c>
      <c r="P33" s="202"/>
    </row>
    <row r="34" spans="1:16" ht="18" customHeight="1">
      <c r="A34" s="176"/>
      <c r="D34" s="177"/>
      <c r="E34" s="411" t="s">
        <v>393</v>
      </c>
      <c r="F34" s="397"/>
      <c r="G34" s="398"/>
      <c r="H34" s="413" t="s">
        <v>395</v>
      </c>
      <c r="I34" s="398"/>
      <c r="J34" s="398"/>
      <c r="K34" s="398"/>
      <c r="L34" s="398"/>
      <c r="M34" s="398"/>
      <c r="N34" s="398"/>
      <c r="O34" s="399"/>
      <c r="P34" s="400"/>
    </row>
    <row r="35" spans="1:16" ht="18" customHeight="1">
      <c r="A35" s="509"/>
      <c r="B35" s="509"/>
      <c r="C35" s="509"/>
      <c r="D35" s="510"/>
      <c r="E35" s="609"/>
      <c r="F35" s="610"/>
      <c r="G35" s="610"/>
      <c r="H35" s="610"/>
      <c r="I35" s="610"/>
      <c r="J35" s="610"/>
      <c r="K35" s="610"/>
      <c r="L35" s="610"/>
      <c r="M35" s="610"/>
      <c r="N35" s="611"/>
      <c r="O35" s="412" t="s">
        <v>148</v>
      </c>
      <c r="P35" s="395"/>
    </row>
    <row r="36" spans="1:16" ht="18" customHeight="1">
      <c r="A36" s="509"/>
      <c r="B36" s="509"/>
      <c r="C36" s="509"/>
      <c r="D36" s="510"/>
      <c r="E36" s="345" t="s">
        <v>275</v>
      </c>
      <c r="F36" s="191"/>
      <c r="G36" s="115"/>
      <c r="H36" s="115"/>
      <c r="I36" s="191"/>
      <c r="J36" s="115"/>
      <c r="K36" s="191"/>
      <c r="L36" s="115"/>
      <c r="M36" s="191"/>
      <c r="N36" s="178"/>
      <c r="O36" s="189" t="s">
        <v>13</v>
      </c>
      <c r="P36" s="202"/>
    </row>
    <row r="37" spans="1:16" ht="18" customHeight="1">
      <c r="A37" s="350"/>
      <c r="B37" s="350"/>
      <c r="C37" s="350"/>
      <c r="D37" s="351"/>
      <c r="E37" s="345" t="s">
        <v>20</v>
      </c>
      <c r="F37" s="181"/>
      <c r="G37" s="115"/>
      <c r="H37" s="115"/>
      <c r="I37" s="191"/>
      <c r="J37" s="115"/>
      <c r="K37" s="191"/>
      <c r="L37" s="115"/>
      <c r="M37" s="191"/>
      <c r="N37" s="178"/>
      <c r="O37" s="189" t="s">
        <v>21</v>
      </c>
      <c r="P37" s="202"/>
    </row>
    <row r="38" spans="1:16" ht="18" customHeight="1" thickBot="1">
      <c r="A38" s="332"/>
      <c r="B38" s="332"/>
      <c r="C38" s="332"/>
      <c r="D38" s="333"/>
      <c r="E38" s="345" t="s">
        <v>165</v>
      </c>
      <c r="F38" s="181"/>
      <c r="G38" s="115"/>
      <c r="H38" s="115"/>
      <c r="I38" s="191"/>
      <c r="J38" s="115"/>
      <c r="K38" s="191"/>
      <c r="L38" s="115"/>
      <c r="M38" s="191"/>
      <c r="N38" s="178"/>
      <c r="O38" s="189" t="s">
        <v>189</v>
      </c>
      <c r="P38" s="202"/>
    </row>
    <row r="39" spans="1:16" ht="18" customHeight="1">
      <c r="A39" s="172" t="s">
        <v>218</v>
      </c>
      <c r="B39" s="172"/>
      <c r="C39" s="172"/>
      <c r="D39" s="172"/>
      <c r="E39" s="172"/>
      <c r="F39" s="173"/>
      <c r="G39" s="394" t="s">
        <v>385</v>
      </c>
      <c r="H39" s="116"/>
      <c r="I39" s="116"/>
      <c r="J39" s="116"/>
      <c r="K39" s="116"/>
      <c r="L39" s="116"/>
      <c r="M39" s="116"/>
      <c r="N39" s="116"/>
      <c r="O39" s="174"/>
      <c r="P39" s="175"/>
    </row>
    <row r="40" spans="1:16" ht="18" customHeight="1">
      <c r="A40" s="176" t="s">
        <v>229</v>
      </c>
      <c r="D40" s="177"/>
      <c r="E40" s="345" t="s">
        <v>275</v>
      </c>
      <c r="F40" s="191"/>
      <c r="G40" s="115"/>
      <c r="H40" s="115"/>
      <c r="I40" s="191"/>
      <c r="J40" s="115"/>
      <c r="K40" s="191"/>
      <c r="L40" s="115"/>
      <c r="M40" s="191"/>
      <c r="N40" s="178"/>
      <c r="O40" s="189" t="s">
        <v>13</v>
      </c>
      <c r="P40" s="144"/>
    </row>
    <row r="41" spans="4:16" ht="18" customHeight="1">
      <c r="D41" s="177"/>
      <c r="E41" s="345" t="s">
        <v>20</v>
      </c>
      <c r="F41" s="181"/>
      <c r="G41" s="117"/>
      <c r="H41" s="117"/>
      <c r="I41" s="181"/>
      <c r="J41" s="117"/>
      <c r="K41" s="181"/>
      <c r="L41" s="117"/>
      <c r="M41" s="181"/>
      <c r="N41" s="182"/>
      <c r="O41" s="189" t="s">
        <v>21</v>
      </c>
      <c r="P41" s="202"/>
    </row>
    <row r="42" spans="4:16" ht="18" customHeight="1">
      <c r="D42" s="177"/>
      <c r="E42" s="345" t="s">
        <v>165</v>
      </c>
      <c r="F42" s="181"/>
      <c r="G42" s="117"/>
      <c r="H42" s="117"/>
      <c r="I42" s="181"/>
      <c r="J42" s="117"/>
      <c r="K42" s="181"/>
      <c r="L42" s="117"/>
      <c r="M42" s="181"/>
      <c r="N42" s="182"/>
      <c r="O42" s="189" t="s">
        <v>189</v>
      </c>
      <c r="P42" s="202"/>
    </row>
    <row r="43" spans="1:16" ht="18" customHeight="1">
      <c r="A43" s="115"/>
      <c r="B43" s="115"/>
      <c r="C43" s="115"/>
      <c r="D43" s="178"/>
      <c r="E43" s="355" t="s">
        <v>327</v>
      </c>
      <c r="F43" s="183"/>
      <c r="G43" s="334"/>
      <c r="H43" s="335"/>
      <c r="I43" s="335"/>
      <c r="J43" s="335"/>
      <c r="K43" s="335"/>
      <c r="L43" s="335"/>
      <c r="M43" s="335"/>
      <c r="N43" s="336"/>
      <c r="O43" s="189" t="s">
        <v>13</v>
      </c>
      <c r="P43" s="202"/>
    </row>
    <row r="44" spans="1:16" ht="30" customHeight="1">
      <c r="A44" s="176" t="s">
        <v>228</v>
      </c>
      <c r="D44" s="177"/>
      <c r="E44" s="521" t="s">
        <v>270</v>
      </c>
      <c r="F44" s="550"/>
      <c r="G44" s="518"/>
      <c r="H44" s="512"/>
      <c r="I44" s="512"/>
      <c r="J44" s="512"/>
      <c r="K44" s="512"/>
      <c r="L44" s="512"/>
      <c r="M44" s="512"/>
      <c r="N44" s="513"/>
      <c r="O44" s="287"/>
      <c r="P44" s="202"/>
    </row>
    <row r="45" spans="1:16" ht="30" customHeight="1">
      <c r="A45" s="115"/>
      <c r="B45" s="115"/>
      <c r="C45" s="115"/>
      <c r="D45" s="178"/>
      <c r="E45" s="521" t="s">
        <v>271</v>
      </c>
      <c r="F45" s="550"/>
      <c r="G45" s="518"/>
      <c r="H45" s="512"/>
      <c r="I45" s="512"/>
      <c r="J45" s="512"/>
      <c r="K45" s="512"/>
      <c r="L45" s="512"/>
      <c r="M45" s="512"/>
      <c r="N45" s="513"/>
      <c r="O45" s="287"/>
      <c r="P45" s="202"/>
    </row>
    <row r="46" spans="1:16" ht="30" customHeight="1">
      <c r="A46" s="128" t="s">
        <v>305</v>
      </c>
      <c r="D46" s="177"/>
      <c r="E46" s="516" t="s">
        <v>306</v>
      </c>
      <c r="F46" s="550"/>
      <c r="G46" s="518"/>
      <c r="H46" s="512"/>
      <c r="I46" s="512"/>
      <c r="J46" s="512"/>
      <c r="K46" s="512"/>
      <c r="L46" s="512"/>
      <c r="M46" s="512"/>
      <c r="N46" s="513"/>
      <c r="O46" s="287"/>
      <c r="P46" s="202"/>
    </row>
    <row r="47" spans="1:16" ht="30" customHeight="1" thickBot="1">
      <c r="A47" s="198"/>
      <c r="B47" s="198"/>
      <c r="C47" s="198"/>
      <c r="D47" s="187"/>
      <c r="E47" s="573" t="s">
        <v>307</v>
      </c>
      <c r="F47" s="615"/>
      <c r="G47" s="616"/>
      <c r="H47" s="617"/>
      <c r="I47" s="617"/>
      <c r="J47" s="617"/>
      <c r="K47" s="617"/>
      <c r="L47" s="617"/>
      <c r="M47" s="617"/>
      <c r="N47" s="618"/>
      <c r="O47" s="292"/>
      <c r="P47" s="293"/>
    </row>
    <row r="48" spans="1:16" ht="18" customHeight="1">
      <c r="A48" s="288" t="s">
        <v>77</v>
      </c>
      <c r="B48" s="288"/>
      <c r="C48" s="288"/>
      <c r="D48" s="288"/>
      <c r="E48" s="288"/>
      <c r="F48" s="289"/>
      <c r="G48" s="394" t="s">
        <v>385</v>
      </c>
      <c r="H48" s="115"/>
      <c r="I48" s="115"/>
      <c r="J48" s="115"/>
      <c r="K48" s="115"/>
      <c r="L48" s="115"/>
      <c r="M48" s="115"/>
      <c r="N48" s="115"/>
      <c r="O48" s="290"/>
      <c r="P48" s="291"/>
    </row>
    <row r="49" spans="1:16" ht="30" customHeight="1">
      <c r="A49" t="s">
        <v>23</v>
      </c>
      <c r="D49" s="177"/>
      <c r="E49" s="516" t="s">
        <v>310</v>
      </c>
      <c r="F49" s="550"/>
      <c r="G49" s="570"/>
      <c r="H49" s="570"/>
      <c r="I49" s="570"/>
      <c r="J49" s="570"/>
      <c r="K49" s="570"/>
      <c r="L49" s="570"/>
      <c r="M49" s="570"/>
      <c r="N49" s="613"/>
      <c r="O49" s="189" t="s">
        <v>13</v>
      </c>
      <c r="P49" s="144"/>
    </row>
    <row r="50" spans="4:16" ht="30" customHeight="1">
      <c r="D50" s="177"/>
      <c r="E50" s="516" t="s">
        <v>311</v>
      </c>
      <c r="F50" s="550"/>
      <c r="G50" s="570"/>
      <c r="H50" s="570"/>
      <c r="I50" s="570"/>
      <c r="J50" s="570"/>
      <c r="K50" s="570"/>
      <c r="L50" s="570"/>
      <c r="M50" s="570"/>
      <c r="N50" s="613"/>
      <c r="O50" s="189" t="s">
        <v>13</v>
      </c>
      <c r="P50" s="202"/>
    </row>
    <row r="51" spans="4:16" ht="30" customHeight="1">
      <c r="D51" s="177"/>
      <c r="E51" s="516" t="s">
        <v>321</v>
      </c>
      <c r="F51" s="550"/>
      <c r="G51" s="570"/>
      <c r="H51" s="570"/>
      <c r="I51" s="570"/>
      <c r="J51" s="570"/>
      <c r="K51" s="570"/>
      <c r="L51" s="570"/>
      <c r="M51" s="570"/>
      <c r="N51" s="613"/>
      <c r="O51" s="193" t="s">
        <v>13</v>
      </c>
      <c r="P51" s="202"/>
    </row>
    <row r="52" spans="4:16" ht="18" customHeight="1">
      <c r="D52" s="177"/>
      <c r="E52" s="358" t="s">
        <v>325</v>
      </c>
      <c r="N52" s="177"/>
      <c r="O52" s="605"/>
      <c r="P52" s="565"/>
    </row>
    <row r="53" spans="1:16" ht="18" customHeight="1">
      <c r="A53" s="115"/>
      <c r="B53" s="115"/>
      <c r="C53" s="115"/>
      <c r="D53" s="178"/>
      <c r="E53" s="191"/>
      <c r="F53" s="115"/>
      <c r="G53" s="115"/>
      <c r="H53" s="115"/>
      <c r="I53" s="115"/>
      <c r="N53" s="177"/>
      <c r="O53" s="572"/>
      <c r="P53" s="566"/>
    </row>
    <row r="54" spans="1:16" ht="18" customHeight="1">
      <c r="A54" t="s">
        <v>25</v>
      </c>
      <c r="D54" s="177"/>
      <c r="E54" s="128" t="s">
        <v>353</v>
      </c>
      <c r="J54" s="166"/>
      <c r="K54" s="190"/>
      <c r="L54" s="166"/>
      <c r="M54" s="166"/>
      <c r="N54" s="179"/>
      <c r="O54" s="567"/>
      <c r="P54" s="565"/>
    </row>
    <row r="55" spans="1:16" ht="18" customHeight="1">
      <c r="A55" s="509"/>
      <c r="B55" s="509"/>
      <c r="C55" s="509"/>
      <c r="D55" s="510"/>
      <c r="E55" s="557"/>
      <c r="F55" s="558"/>
      <c r="G55" s="558"/>
      <c r="H55" s="558"/>
      <c r="I55" s="558"/>
      <c r="J55" s="558"/>
      <c r="K55" s="558"/>
      <c r="L55" s="558"/>
      <c r="M55" s="558"/>
      <c r="N55" s="559"/>
      <c r="O55" s="568"/>
      <c r="P55" s="569"/>
    </row>
    <row r="56" spans="1:16" ht="18" customHeight="1">
      <c r="A56" s="509"/>
      <c r="B56" s="509"/>
      <c r="C56" s="509"/>
      <c r="D56" s="510"/>
      <c r="E56" s="557"/>
      <c r="F56" s="558"/>
      <c r="G56" s="558"/>
      <c r="H56" s="558"/>
      <c r="I56" s="558"/>
      <c r="J56" s="558"/>
      <c r="K56" s="558"/>
      <c r="L56" s="558"/>
      <c r="M56" s="558"/>
      <c r="N56" s="559"/>
      <c r="O56" s="414"/>
      <c r="P56" s="429"/>
    </row>
    <row r="57" spans="5:16" ht="18" customHeight="1">
      <c r="E57" s="557"/>
      <c r="F57" s="558"/>
      <c r="G57" s="558"/>
      <c r="H57" s="558"/>
      <c r="I57" s="558"/>
      <c r="J57" s="558"/>
      <c r="K57" s="558"/>
      <c r="L57" s="558"/>
      <c r="M57" s="558"/>
      <c r="N57" s="559"/>
      <c r="O57" s="414"/>
      <c r="P57" s="429"/>
    </row>
    <row r="58" spans="1:16" ht="18" customHeight="1">
      <c r="A58" s="364"/>
      <c r="B58" s="364"/>
      <c r="C58" s="364"/>
      <c r="D58" s="365"/>
      <c r="E58" s="128" t="s">
        <v>354</v>
      </c>
      <c r="J58" s="166"/>
      <c r="K58" s="190"/>
      <c r="L58" s="166"/>
      <c r="M58" s="166"/>
      <c r="N58" s="179"/>
      <c r="O58" s="567"/>
      <c r="P58" s="565"/>
    </row>
    <row r="59" spans="1:16" ht="18" customHeight="1">
      <c r="A59" s="364"/>
      <c r="B59" s="364"/>
      <c r="C59" s="364"/>
      <c r="D59" s="365"/>
      <c r="E59" s="557"/>
      <c r="F59" s="558"/>
      <c r="G59" s="558"/>
      <c r="H59" s="558"/>
      <c r="I59" s="558"/>
      <c r="J59" s="558"/>
      <c r="K59" s="558"/>
      <c r="L59" s="558"/>
      <c r="M59" s="558"/>
      <c r="N59" s="559"/>
      <c r="O59" s="572"/>
      <c r="P59" s="566"/>
    </row>
    <row r="60" spans="1:16" ht="18" customHeight="1">
      <c r="A60" s="364"/>
      <c r="B60" s="364"/>
      <c r="C60" s="364"/>
      <c r="D60" s="365"/>
      <c r="E60" s="557"/>
      <c r="F60" s="558"/>
      <c r="G60" s="558"/>
      <c r="H60" s="558"/>
      <c r="I60" s="558"/>
      <c r="J60" s="558"/>
      <c r="K60" s="558"/>
      <c r="L60" s="558"/>
      <c r="M60" s="558"/>
      <c r="N60" s="559"/>
      <c r="O60" s="414"/>
      <c r="P60" s="429"/>
    </row>
    <row r="61" spans="1:16" ht="18" customHeight="1">
      <c r="A61" s="364"/>
      <c r="B61" s="364"/>
      <c r="C61" s="364"/>
      <c r="D61" s="365"/>
      <c r="E61" s="557"/>
      <c r="F61" s="558"/>
      <c r="G61" s="558"/>
      <c r="H61" s="558"/>
      <c r="I61" s="558"/>
      <c r="J61" s="558"/>
      <c r="K61" s="558"/>
      <c r="L61" s="558"/>
      <c r="M61" s="558"/>
      <c r="N61" s="559"/>
      <c r="O61" s="343"/>
      <c r="P61" s="429"/>
    </row>
    <row r="62" spans="4:16" ht="18" customHeight="1">
      <c r="D62" s="177"/>
      <c r="E62" s="128" t="s">
        <v>355</v>
      </c>
      <c r="J62" s="166"/>
      <c r="K62" s="190"/>
      <c r="L62" s="166"/>
      <c r="M62" s="166"/>
      <c r="N62" s="179"/>
      <c r="O62" s="567"/>
      <c r="P62" s="565"/>
    </row>
    <row r="63" spans="4:16" ht="18" customHeight="1">
      <c r="D63" s="177"/>
      <c r="E63" s="557"/>
      <c r="F63" s="558"/>
      <c r="G63" s="558"/>
      <c r="H63" s="558"/>
      <c r="I63" s="558"/>
      <c r="J63" s="558"/>
      <c r="K63" s="558"/>
      <c r="L63" s="558"/>
      <c r="M63" s="558"/>
      <c r="N63" s="559"/>
      <c r="O63" s="572"/>
      <c r="P63" s="569"/>
    </row>
    <row r="64" spans="4:16" ht="18" customHeight="1">
      <c r="D64" s="177"/>
      <c r="E64" s="557"/>
      <c r="F64" s="558"/>
      <c r="G64" s="558"/>
      <c r="H64" s="558"/>
      <c r="I64" s="558"/>
      <c r="J64" s="558"/>
      <c r="K64" s="558"/>
      <c r="L64" s="558"/>
      <c r="M64" s="558"/>
      <c r="N64" s="559"/>
      <c r="O64" s="414"/>
      <c r="P64" s="429"/>
    </row>
    <row r="65" spans="4:16" ht="18" customHeight="1">
      <c r="D65" s="177"/>
      <c r="E65" s="557"/>
      <c r="F65" s="558"/>
      <c r="G65" s="558"/>
      <c r="H65" s="558"/>
      <c r="I65" s="558"/>
      <c r="J65" s="558"/>
      <c r="K65" s="558"/>
      <c r="L65" s="558"/>
      <c r="M65" s="558"/>
      <c r="N65" s="559"/>
      <c r="O65" s="343"/>
      <c r="P65" s="429"/>
    </row>
    <row r="66" spans="4:16" ht="18" customHeight="1">
      <c r="D66" s="177"/>
      <c r="E66" s="128" t="s">
        <v>356</v>
      </c>
      <c r="J66" s="166"/>
      <c r="K66" s="190"/>
      <c r="L66" s="166"/>
      <c r="M66" s="166"/>
      <c r="N66" s="179"/>
      <c r="O66" s="567"/>
      <c r="P66" s="565"/>
    </row>
    <row r="67" spans="4:16" ht="18" customHeight="1">
      <c r="D67" s="177"/>
      <c r="E67" s="557"/>
      <c r="F67" s="558"/>
      <c r="G67" s="558"/>
      <c r="H67" s="558"/>
      <c r="I67" s="558"/>
      <c r="J67" s="558"/>
      <c r="K67" s="558"/>
      <c r="L67" s="558"/>
      <c r="M67" s="558"/>
      <c r="N67" s="559"/>
      <c r="O67" s="572"/>
      <c r="P67" s="566"/>
    </row>
    <row r="68" spans="4:16" ht="18" customHeight="1">
      <c r="D68" s="177"/>
      <c r="E68" s="128" t="s">
        <v>357</v>
      </c>
      <c r="J68" s="166"/>
      <c r="K68" s="190"/>
      <c r="L68" s="166"/>
      <c r="M68" s="166"/>
      <c r="N68" s="179"/>
      <c r="O68" s="567"/>
      <c r="P68" s="565"/>
    </row>
    <row r="69" spans="4:16" ht="18" customHeight="1">
      <c r="D69" s="177"/>
      <c r="E69" s="557"/>
      <c r="F69" s="558"/>
      <c r="G69" s="558"/>
      <c r="H69" s="558"/>
      <c r="I69" s="558"/>
      <c r="J69" s="558"/>
      <c r="K69" s="558"/>
      <c r="L69" s="558"/>
      <c r="M69" s="558"/>
      <c r="N69" s="559"/>
      <c r="O69" s="568"/>
      <c r="P69" s="566"/>
    </row>
    <row r="70" spans="4:16" ht="18" customHeight="1">
      <c r="D70" s="177"/>
      <c r="E70" s="128" t="s">
        <v>358</v>
      </c>
      <c r="J70" s="166"/>
      <c r="K70" s="190"/>
      <c r="L70" s="166"/>
      <c r="M70" s="166"/>
      <c r="N70" s="179"/>
      <c r="O70" s="567"/>
      <c r="P70" s="565"/>
    </row>
    <row r="71" spans="4:16" ht="18" customHeight="1">
      <c r="D71" s="177"/>
      <c r="E71" s="557"/>
      <c r="F71" s="558"/>
      <c r="G71" s="558"/>
      <c r="H71" s="558"/>
      <c r="I71" s="558"/>
      <c r="J71" s="558"/>
      <c r="K71" s="558"/>
      <c r="L71" s="558"/>
      <c r="M71" s="558"/>
      <c r="N71" s="559"/>
      <c r="O71" s="568"/>
      <c r="P71" s="569"/>
    </row>
    <row r="72" spans="1:16" ht="18" customHeight="1">
      <c r="A72" s="115"/>
      <c r="B72" s="115"/>
      <c r="C72" s="115"/>
      <c r="D72" s="178"/>
      <c r="E72" s="557"/>
      <c r="F72" s="558"/>
      <c r="G72" s="558"/>
      <c r="H72" s="558"/>
      <c r="I72" s="558"/>
      <c r="J72" s="558"/>
      <c r="K72" s="558"/>
      <c r="L72" s="558"/>
      <c r="M72" s="558"/>
      <c r="N72" s="559"/>
      <c r="O72" s="346"/>
      <c r="P72" s="202"/>
    </row>
    <row r="73" spans="1:16" ht="30" customHeight="1">
      <c r="A73" t="s">
        <v>28</v>
      </c>
      <c r="D73" s="177"/>
      <c r="E73" s="353" t="s">
        <v>89</v>
      </c>
      <c r="F73" s="184"/>
      <c r="G73" s="115"/>
      <c r="H73" s="571" t="s">
        <v>283</v>
      </c>
      <c r="I73" s="571"/>
      <c r="J73" s="115"/>
      <c r="K73" s="191"/>
      <c r="L73" s="115"/>
      <c r="M73" s="191"/>
      <c r="N73" s="178"/>
      <c r="O73" s="189" t="s">
        <v>26</v>
      </c>
      <c r="P73" s="144"/>
    </row>
    <row r="74" spans="4:16" ht="30" customHeight="1">
      <c r="D74" s="177"/>
      <c r="E74" s="295" t="s">
        <v>90</v>
      </c>
      <c r="F74" s="183"/>
      <c r="G74" s="117"/>
      <c r="H74" s="571" t="s">
        <v>283</v>
      </c>
      <c r="I74" s="571"/>
      <c r="J74" s="115"/>
      <c r="K74" s="191"/>
      <c r="L74" s="115"/>
      <c r="M74" s="191"/>
      <c r="N74" s="178"/>
      <c r="O74" s="142" t="s">
        <v>26</v>
      </c>
      <c r="P74" s="202"/>
    </row>
    <row r="75" spans="4:16" ht="30" customHeight="1">
      <c r="D75" s="177"/>
      <c r="E75" s="295" t="s">
        <v>237</v>
      </c>
      <c r="F75" s="183"/>
      <c r="G75" s="117"/>
      <c r="H75" s="571" t="s">
        <v>283</v>
      </c>
      <c r="I75" s="571"/>
      <c r="J75" s="115"/>
      <c r="K75" s="191"/>
      <c r="L75" s="115"/>
      <c r="M75" s="191"/>
      <c r="N75" s="178"/>
      <c r="O75" s="142" t="s">
        <v>26</v>
      </c>
      <c r="P75" s="202"/>
    </row>
    <row r="76" spans="1:16" ht="30" customHeight="1">
      <c r="A76" s="115"/>
      <c r="B76" s="115"/>
      <c r="C76" s="115"/>
      <c r="D76" s="178"/>
      <c r="E76" s="295" t="s">
        <v>235</v>
      </c>
      <c r="F76" s="183"/>
      <c r="G76" s="117"/>
      <c r="H76" s="571" t="s">
        <v>283</v>
      </c>
      <c r="I76" s="571"/>
      <c r="J76" s="115"/>
      <c r="K76" s="191"/>
      <c r="L76" s="115"/>
      <c r="M76" s="191"/>
      <c r="N76" s="178"/>
      <c r="O76" s="193" t="s">
        <v>26</v>
      </c>
      <c r="P76" s="202"/>
    </row>
    <row r="77" spans="1:16" ht="18" customHeight="1">
      <c r="A77" t="s">
        <v>30</v>
      </c>
      <c r="D77" s="177"/>
      <c r="E77" s="352" t="s">
        <v>365</v>
      </c>
      <c r="F77" s="181"/>
      <c r="G77" s="117"/>
      <c r="H77" s="570"/>
      <c r="I77" s="514"/>
      <c r="J77" s="514"/>
      <c r="K77" s="514"/>
      <c r="L77" s="514"/>
      <c r="M77" s="514"/>
      <c r="N77" s="515"/>
      <c r="O77" s="189" t="s">
        <v>13</v>
      </c>
      <c r="P77" s="144"/>
    </row>
    <row r="78" spans="4:16" ht="18" customHeight="1">
      <c r="D78" s="177"/>
      <c r="E78" s="352" t="s">
        <v>366</v>
      </c>
      <c r="F78" s="181"/>
      <c r="G78" s="117"/>
      <c r="H78" s="570"/>
      <c r="I78" s="514"/>
      <c r="J78" s="514"/>
      <c r="K78" s="514"/>
      <c r="L78" s="514"/>
      <c r="M78" s="514"/>
      <c r="N78" s="515"/>
      <c r="O78" s="193" t="s">
        <v>13</v>
      </c>
      <c r="P78" s="144"/>
    </row>
    <row r="79" spans="4:16" ht="18" customHeight="1">
      <c r="D79" s="177"/>
      <c r="E79" s="352" t="s">
        <v>367</v>
      </c>
      <c r="F79" s="181"/>
      <c r="G79" s="117"/>
      <c r="H79" s="570"/>
      <c r="I79" s="514"/>
      <c r="J79" s="514"/>
      <c r="K79" s="514"/>
      <c r="L79" s="514"/>
      <c r="M79" s="514"/>
      <c r="N79" s="515"/>
      <c r="O79" s="193" t="s">
        <v>13</v>
      </c>
      <c r="P79" s="144"/>
    </row>
    <row r="80" spans="4:16" ht="30" customHeight="1" thickBot="1">
      <c r="D80" s="177"/>
      <c r="E80" s="573" t="s">
        <v>368</v>
      </c>
      <c r="F80" s="574"/>
      <c r="G80" s="574"/>
      <c r="H80" s="570"/>
      <c r="I80" s="514"/>
      <c r="J80" s="514"/>
      <c r="K80" s="514"/>
      <c r="L80" s="514"/>
      <c r="M80" s="514"/>
      <c r="N80" s="515"/>
      <c r="O80" s="193" t="s">
        <v>13</v>
      </c>
      <c r="P80" s="144"/>
    </row>
    <row r="81" spans="1:16" ht="18" customHeight="1">
      <c r="A81" s="172" t="s">
        <v>219</v>
      </c>
      <c r="B81" s="172"/>
      <c r="C81" s="172"/>
      <c r="D81" s="172"/>
      <c r="E81" s="172"/>
      <c r="F81" s="173"/>
      <c r="G81" s="394" t="s">
        <v>386</v>
      </c>
      <c r="H81" s="116"/>
      <c r="I81" s="116"/>
      <c r="J81" s="116"/>
      <c r="K81" s="116"/>
      <c r="L81" s="116"/>
      <c r="M81" s="116"/>
      <c r="N81" s="116"/>
      <c r="O81" s="174"/>
      <c r="P81" s="175"/>
    </row>
    <row r="82" spans="1:16" ht="18" customHeight="1">
      <c r="A82" t="s">
        <v>32</v>
      </c>
      <c r="D82" s="177"/>
      <c r="E82" s="516" t="s">
        <v>397</v>
      </c>
      <c r="F82" s="522"/>
      <c r="G82" s="522"/>
      <c r="H82" s="514"/>
      <c r="I82" s="514"/>
      <c r="J82" s="514"/>
      <c r="K82" s="514"/>
      <c r="L82" s="514"/>
      <c r="M82" s="514"/>
      <c r="N82" s="515"/>
      <c r="O82" s="189" t="s">
        <v>13</v>
      </c>
      <c r="P82" s="395"/>
    </row>
    <row r="83" spans="4:16" ht="18" customHeight="1">
      <c r="D83" s="177"/>
      <c r="E83" s="555" t="s">
        <v>33</v>
      </c>
      <c r="F83" s="556"/>
      <c r="G83" s="556"/>
      <c r="H83" s="514"/>
      <c r="I83" s="514"/>
      <c r="J83" s="514"/>
      <c r="K83" s="514"/>
      <c r="L83" s="514"/>
      <c r="M83" s="514"/>
      <c r="N83" s="515"/>
      <c r="O83" s="189" t="s">
        <v>13</v>
      </c>
      <c r="P83" s="429"/>
    </row>
    <row r="84" spans="1:16" ht="30" customHeight="1">
      <c r="A84" s="115"/>
      <c r="B84" s="115"/>
      <c r="C84" s="115"/>
      <c r="D84" s="178"/>
      <c r="E84" s="521" t="s">
        <v>276</v>
      </c>
      <c r="F84" s="522"/>
      <c r="G84" s="511"/>
      <c r="H84" s="512"/>
      <c r="I84" s="512"/>
      <c r="J84" s="512"/>
      <c r="K84" s="512"/>
      <c r="L84" s="512"/>
      <c r="M84" s="512"/>
      <c r="N84" s="513"/>
      <c r="O84" s="189" t="s">
        <v>148</v>
      </c>
      <c r="P84" s="202"/>
    </row>
    <row r="85" spans="1:16" ht="30" customHeight="1">
      <c r="A85" t="s">
        <v>185</v>
      </c>
      <c r="D85" s="177"/>
      <c r="E85" s="521" t="s">
        <v>92</v>
      </c>
      <c r="F85" s="522"/>
      <c r="G85" s="511"/>
      <c r="H85" s="512"/>
      <c r="I85" s="512"/>
      <c r="J85" s="512"/>
      <c r="K85" s="512"/>
      <c r="L85" s="512"/>
      <c r="M85" s="512"/>
      <c r="N85" s="513"/>
      <c r="O85" s="189" t="s">
        <v>13</v>
      </c>
      <c r="P85" s="202"/>
    </row>
    <row r="86" spans="1:16" ht="30" customHeight="1">
      <c r="A86" s="509" t="s">
        <v>352</v>
      </c>
      <c r="B86" s="509"/>
      <c r="C86" s="509"/>
      <c r="D86" s="510"/>
      <c r="E86" s="521" t="s">
        <v>201</v>
      </c>
      <c r="F86" s="522"/>
      <c r="G86" s="511"/>
      <c r="H86" s="512"/>
      <c r="I86" s="512"/>
      <c r="J86" s="512"/>
      <c r="K86" s="512"/>
      <c r="L86" s="512"/>
      <c r="M86" s="512"/>
      <c r="N86" s="513"/>
      <c r="O86" s="189" t="s">
        <v>13</v>
      </c>
      <c r="P86" s="202"/>
    </row>
    <row r="87" spans="1:16" ht="30" customHeight="1">
      <c r="A87" s="509"/>
      <c r="B87" s="509"/>
      <c r="C87" s="509"/>
      <c r="D87" s="510"/>
      <c r="E87" s="521" t="s">
        <v>202</v>
      </c>
      <c r="F87" s="522"/>
      <c r="G87" s="518"/>
      <c r="H87" s="512"/>
      <c r="I87" s="512"/>
      <c r="J87" s="512"/>
      <c r="K87" s="512"/>
      <c r="L87" s="512"/>
      <c r="M87" s="512"/>
      <c r="N87" s="513"/>
      <c r="O87" s="189" t="s">
        <v>13</v>
      </c>
      <c r="P87" s="202"/>
    </row>
    <row r="88" spans="4:16" ht="18" customHeight="1" thickBot="1">
      <c r="D88" s="177"/>
      <c r="E88" s="296" t="s">
        <v>233</v>
      </c>
      <c r="G88" s="519"/>
      <c r="H88" s="520"/>
      <c r="I88" s="520"/>
      <c r="J88" s="192" t="s">
        <v>239</v>
      </c>
      <c r="K88" s="519"/>
      <c r="L88" s="520"/>
      <c r="M88" s="520"/>
      <c r="N88" s="614"/>
      <c r="O88" s="414"/>
      <c r="P88" s="429"/>
    </row>
    <row r="89" spans="1:16" ht="18" customHeight="1">
      <c r="A89" s="172" t="s">
        <v>220</v>
      </c>
      <c r="B89" s="172"/>
      <c r="C89" s="172"/>
      <c r="D89" s="172"/>
      <c r="E89" s="172"/>
      <c r="F89" s="173"/>
      <c r="G89" s="173"/>
      <c r="H89" s="116"/>
      <c r="I89" s="116"/>
      <c r="J89" s="394"/>
      <c r="K89" s="116"/>
      <c r="L89" s="116"/>
      <c r="M89" s="116"/>
      <c r="N89" s="116"/>
      <c r="O89" s="174"/>
      <c r="P89" s="175"/>
    </row>
    <row r="90" spans="1:16" ht="18" customHeight="1">
      <c r="A90" s="176" t="s">
        <v>80</v>
      </c>
      <c r="D90" s="177"/>
      <c r="E90" s="181" t="s">
        <v>37</v>
      </c>
      <c r="F90" s="181"/>
      <c r="G90" s="369"/>
      <c r="H90" s="370"/>
      <c r="I90" s="370"/>
      <c r="J90" s="370"/>
      <c r="K90" s="370"/>
      <c r="L90" s="370"/>
      <c r="M90" s="370"/>
      <c r="N90" s="371"/>
      <c r="O90" s="189" t="s">
        <v>13</v>
      </c>
      <c r="P90" s="144"/>
    </row>
    <row r="91" spans="1:16" ht="18" customHeight="1">
      <c r="A91" s="299" t="s">
        <v>240</v>
      </c>
      <c r="D91" s="177"/>
      <c r="E91" s="181" t="s">
        <v>38</v>
      </c>
      <c r="F91" s="181"/>
      <c r="G91" s="369"/>
      <c r="H91" s="370"/>
      <c r="I91" s="370"/>
      <c r="J91" s="370"/>
      <c r="K91" s="370"/>
      <c r="L91" s="370"/>
      <c r="M91" s="370"/>
      <c r="N91" s="371"/>
      <c r="O91" s="189" t="s">
        <v>13</v>
      </c>
      <c r="P91" s="144"/>
    </row>
    <row r="92" spans="1:16" ht="18" customHeight="1">
      <c r="A92" s="509" t="s">
        <v>383</v>
      </c>
      <c r="B92" s="509"/>
      <c r="C92" s="509"/>
      <c r="D92" s="510"/>
      <c r="E92" s="181" t="s">
        <v>39</v>
      </c>
      <c r="F92" s="181"/>
      <c r="G92" s="369"/>
      <c r="H92" s="370"/>
      <c r="I92" s="370"/>
      <c r="J92" s="370"/>
      <c r="K92" s="370"/>
      <c r="L92" s="370"/>
      <c r="M92" s="370"/>
      <c r="N92" s="371"/>
      <c r="O92" s="189" t="s">
        <v>13</v>
      </c>
      <c r="P92" s="144"/>
    </row>
    <row r="93" spans="1:16" ht="18" customHeight="1">
      <c r="A93" s="509"/>
      <c r="B93" s="509"/>
      <c r="C93" s="509"/>
      <c r="D93" s="510"/>
      <c r="E93" s="181" t="s">
        <v>241</v>
      </c>
      <c r="F93" s="181"/>
      <c r="G93" s="369"/>
      <c r="H93" s="370"/>
      <c r="I93" s="370"/>
      <c r="J93" s="370"/>
      <c r="K93" s="370"/>
      <c r="L93" s="370"/>
      <c r="M93" s="370"/>
      <c r="N93" s="371"/>
      <c r="O93" s="189" t="s">
        <v>13</v>
      </c>
      <c r="P93" s="144"/>
    </row>
    <row r="94" spans="1:16" ht="30" customHeight="1">
      <c r="A94" s="509"/>
      <c r="B94" s="509"/>
      <c r="C94" s="509"/>
      <c r="D94" s="510"/>
      <c r="E94" s="527"/>
      <c r="F94" s="528"/>
      <c r="G94" s="529"/>
      <c r="H94" s="511"/>
      <c r="I94" s="512"/>
      <c r="J94" s="512"/>
      <c r="K94" s="512"/>
      <c r="L94" s="512"/>
      <c r="M94" s="512"/>
      <c r="N94" s="513"/>
      <c r="O94" s="412"/>
      <c r="P94" s="144"/>
    </row>
    <row r="95" spans="1:16" ht="30" customHeight="1">
      <c r="A95" s="509"/>
      <c r="B95" s="509"/>
      <c r="C95" s="509"/>
      <c r="D95" s="510"/>
      <c r="E95" s="527"/>
      <c r="F95" s="535"/>
      <c r="G95" s="536"/>
      <c r="H95" s="512"/>
      <c r="I95" s="512"/>
      <c r="J95" s="512"/>
      <c r="K95" s="512"/>
      <c r="L95" s="512"/>
      <c r="M95" s="512"/>
      <c r="N95" s="513"/>
      <c r="O95" s="412"/>
      <c r="P95" s="144"/>
    </row>
    <row r="96" spans="1:16" ht="30" customHeight="1">
      <c r="A96" s="301"/>
      <c r="B96" s="301"/>
      <c r="C96" s="301"/>
      <c r="D96" s="302"/>
      <c r="E96" s="527"/>
      <c r="F96" s="535"/>
      <c r="G96" s="536"/>
      <c r="H96" s="512"/>
      <c r="I96" s="512"/>
      <c r="J96" s="512"/>
      <c r="K96" s="512"/>
      <c r="L96" s="512"/>
      <c r="M96" s="512"/>
      <c r="N96" s="513"/>
      <c r="O96" s="412"/>
      <c r="P96" s="144"/>
    </row>
    <row r="97" spans="1:16" ht="18" customHeight="1">
      <c r="A97" t="s">
        <v>81</v>
      </c>
      <c r="D97" s="177"/>
      <c r="E97" s="181" t="s">
        <v>37</v>
      </c>
      <c r="F97" s="181"/>
      <c r="G97" s="372"/>
      <c r="H97" s="370"/>
      <c r="I97" s="370"/>
      <c r="J97" s="370"/>
      <c r="K97" s="370"/>
      <c r="L97" s="370"/>
      <c r="M97" s="370"/>
      <c r="N97" s="371"/>
      <c r="O97" s="189" t="s">
        <v>13</v>
      </c>
      <c r="P97" s="144"/>
    </row>
    <row r="98" spans="1:16" ht="18" customHeight="1">
      <c r="A98" s="509" t="s">
        <v>381</v>
      </c>
      <c r="B98" s="509"/>
      <c r="C98" s="509"/>
      <c r="D98" s="510"/>
      <c r="E98" s="181" t="s">
        <v>38</v>
      </c>
      <c r="F98" s="181"/>
      <c r="G98" s="372"/>
      <c r="H98" s="370"/>
      <c r="I98" s="370"/>
      <c r="J98" s="370"/>
      <c r="K98" s="370"/>
      <c r="L98" s="370"/>
      <c r="M98" s="370"/>
      <c r="N98" s="371"/>
      <c r="O98" s="189" t="s">
        <v>13</v>
      </c>
      <c r="P98" s="144"/>
    </row>
    <row r="99" spans="1:16" ht="18" customHeight="1">
      <c r="A99" s="392"/>
      <c r="B99" s="392"/>
      <c r="C99" s="392"/>
      <c r="D99" s="393"/>
      <c r="E99" s="181" t="s">
        <v>39</v>
      </c>
      <c r="F99" s="181"/>
      <c r="G99" s="372"/>
      <c r="H99" s="370"/>
      <c r="I99" s="370"/>
      <c r="J99" s="370"/>
      <c r="K99" s="370"/>
      <c r="L99" s="370"/>
      <c r="M99" s="370"/>
      <c r="N99" s="371"/>
      <c r="O99" s="189" t="s">
        <v>13</v>
      </c>
      <c r="P99" s="144"/>
    </row>
    <row r="100" spans="1:16" ht="30" customHeight="1">
      <c r="A100" s="509" t="s">
        <v>382</v>
      </c>
      <c r="B100" s="509"/>
      <c r="C100" s="509"/>
      <c r="D100" s="510"/>
      <c r="E100" s="527"/>
      <c r="F100" s="535"/>
      <c r="G100" s="536"/>
      <c r="H100" s="540"/>
      <c r="I100" s="511"/>
      <c r="J100" s="511"/>
      <c r="K100" s="511"/>
      <c r="L100" s="511"/>
      <c r="M100" s="511"/>
      <c r="N100" s="541"/>
      <c r="O100" s="412"/>
      <c r="P100" s="144"/>
    </row>
    <row r="101" spans="1:16" ht="30" customHeight="1">
      <c r="A101" s="366"/>
      <c r="B101" s="366"/>
      <c r="C101" s="366"/>
      <c r="D101" s="367"/>
      <c r="E101" s="527"/>
      <c r="F101" s="535"/>
      <c r="G101" s="536"/>
      <c r="H101" s="540"/>
      <c r="I101" s="511"/>
      <c r="J101" s="511"/>
      <c r="K101" s="511"/>
      <c r="L101" s="511"/>
      <c r="M101" s="511"/>
      <c r="N101" s="541"/>
      <c r="O101" s="416"/>
      <c r="P101" s="202"/>
    </row>
    <row r="102" spans="1:16" ht="30" customHeight="1">
      <c r="A102" t="s">
        <v>44</v>
      </c>
      <c r="D102" s="177"/>
      <c r="E102" s="516" t="s">
        <v>376</v>
      </c>
      <c r="F102" s="522"/>
      <c r="G102" s="511"/>
      <c r="H102" s="512"/>
      <c r="I102" s="512"/>
      <c r="J102" s="512"/>
      <c r="K102" s="512"/>
      <c r="L102" s="512"/>
      <c r="M102" s="512"/>
      <c r="N102" s="513"/>
      <c r="O102" s="189" t="s">
        <v>13</v>
      </c>
      <c r="P102" s="144"/>
    </row>
    <row r="103" spans="1:16" ht="30" customHeight="1">
      <c r="A103" s="509" t="s">
        <v>377</v>
      </c>
      <c r="B103" s="509"/>
      <c r="C103" s="509"/>
      <c r="D103" s="510"/>
      <c r="E103" s="181" t="s">
        <v>243</v>
      </c>
      <c r="F103" s="181"/>
      <c r="G103" s="518"/>
      <c r="H103" s="512"/>
      <c r="I103" s="512"/>
      <c r="J103" s="512"/>
      <c r="K103" s="512"/>
      <c r="L103" s="512"/>
      <c r="M103" s="512"/>
      <c r="N103" s="513"/>
      <c r="O103" s="189" t="s">
        <v>13</v>
      </c>
      <c r="P103" s="144"/>
    </row>
    <row r="104" spans="1:16" ht="30" customHeight="1">
      <c r="A104" s="509"/>
      <c r="B104" s="509"/>
      <c r="C104" s="509"/>
      <c r="D104" s="510"/>
      <c r="E104" s="181" t="s">
        <v>244</v>
      </c>
      <c r="F104" s="181"/>
      <c r="G104" s="518"/>
      <c r="H104" s="512"/>
      <c r="I104" s="512"/>
      <c r="J104" s="512"/>
      <c r="K104" s="512"/>
      <c r="L104" s="512"/>
      <c r="M104" s="512"/>
      <c r="N104" s="513"/>
      <c r="O104" s="193" t="s">
        <v>13</v>
      </c>
      <c r="P104" s="144"/>
    </row>
    <row r="105" spans="1:16" ht="30" customHeight="1">
      <c r="A105" s="115"/>
      <c r="B105" s="115"/>
      <c r="C105" s="115"/>
      <c r="D105" s="178"/>
      <c r="E105" s="181" t="s">
        <v>233</v>
      </c>
      <c r="F105" s="181"/>
      <c r="G105" s="511"/>
      <c r="H105" s="512"/>
      <c r="I105" s="512"/>
      <c r="J105" s="512"/>
      <c r="K105" s="512"/>
      <c r="L105" s="512"/>
      <c r="M105" s="512"/>
      <c r="N105" s="513"/>
      <c r="O105" s="412" t="s">
        <v>148</v>
      </c>
      <c r="P105" s="144"/>
    </row>
    <row r="106" spans="1:16" ht="49.5" customHeight="1">
      <c r="A106" t="s">
        <v>46</v>
      </c>
      <c r="D106" s="177"/>
      <c r="E106" s="516" t="s">
        <v>335</v>
      </c>
      <c r="F106" s="517"/>
      <c r="G106" s="517"/>
      <c r="H106" s="517"/>
      <c r="I106" s="517"/>
      <c r="J106" s="335"/>
      <c r="K106" s="335"/>
      <c r="L106" s="335"/>
      <c r="M106" s="335"/>
      <c r="N106" s="336"/>
      <c r="O106" s="189" t="s">
        <v>13</v>
      </c>
      <c r="P106" s="144"/>
    </row>
    <row r="107" spans="1:16" ht="49.5" customHeight="1">
      <c r="A107" s="358"/>
      <c r="B107" s="358"/>
      <c r="C107" s="358"/>
      <c r="D107" s="362"/>
      <c r="E107" s="516" t="s">
        <v>334</v>
      </c>
      <c r="F107" s="517"/>
      <c r="G107" s="517"/>
      <c r="H107" s="517"/>
      <c r="I107" s="517"/>
      <c r="J107" s="335"/>
      <c r="K107" s="335"/>
      <c r="L107" s="335"/>
      <c r="M107" s="335"/>
      <c r="N107" s="336"/>
      <c r="O107" s="189" t="s">
        <v>13</v>
      </c>
      <c r="P107" s="144"/>
    </row>
    <row r="108" spans="1:16" ht="49.5" customHeight="1">
      <c r="A108" s="358"/>
      <c r="B108" s="358"/>
      <c r="C108" s="358"/>
      <c r="D108" s="362"/>
      <c r="E108" s="516" t="s">
        <v>336</v>
      </c>
      <c r="F108" s="517"/>
      <c r="G108" s="517"/>
      <c r="H108" s="517"/>
      <c r="I108" s="517"/>
      <c r="J108" s="335"/>
      <c r="K108" s="335"/>
      <c r="L108" s="335"/>
      <c r="M108" s="335"/>
      <c r="N108" s="336"/>
      <c r="O108" s="189" t="s">
        <v>13</v>
      </c>
      <c r="P108" s="144"/>
    </row>
    <row r="109" spans="1:16" ht="49.5" customHeight="1">
      <c r="A109" s="358"/>
      <c r="B109" s="358"/>
      <c r="C109" s="358"/>
      <c r="D109" s="362"/>
      <c r="E109" s="516" t="s">
        <v>337</v>
      </c>
      <c r="F109" s="517"/>
      <c r="G109" s="517"/>
      <c r="H109" s="517"/>
      <c r="I109" s="517"/>
      <c r="J109" s="335"/>
      <c r="K109" s="335"/>
      <c r="L109" s="335"/>
      <c r="M109" s="335"/>
      <c r="N109" s="336"/>
      <c r="O109" s="189" t="s">
        <v>13</v>
      </c>
      <c r="P109" s="144"/>
    </row>
    <row r="110" spans="1:16" ht="49.5" customHeight="1">
      <c r="A110" s="337"/>
      <c r="B110" s="337"/>
      <c r="C110" s="337"/>
      <c r="D110" s="338"/>
      <c r="E110" s="516" t="s">
        <v>341</v>
      </c>
      <c r="F110" s="517"/>
      <c r="G110" s="517"/>
      <c r="H110" s="517"/>
      <c r="I110" s="517"/>
      <c r="J110" s="335"/>
      <c r="K110" s="335"/>
      <c r="L110" s="335"/>
      <c r="M110" s="335"/>
      <c r="N110" s="336"/>
      <c r="O110" s="189" t="s">
        <v>13</v>
      </c>
      <c r="P110" s="144"/>
    </row>
    <row r="111" spans="4:16" ht="49.5" customHeight="1">
      <c r="D111" s="177"/>
      <c r="E111" s="516" t="s">
        <v>342</v>
      </c>
      <c r="F111" s="522"/>
      <c r="G111" s="522"/>
      <c r="H111" s="522"/>
      <c r="I111" s="522"/>
      <c r="J111" s="335"/>
      <c r="K111" s="335"/>
      <c r="L111" s="335"/>
      <c r="M111" s="335"/>
      <c r="N111" s="336"/>
      <c r="O111" s="189" t="s">
        <v>13</v>
      </c>
      <c r="P111" s="144"/>
    </row>
    <row r="112" spans="4:16" ht="49.5" customHeight="1">
      <c r="D112" s="177"/>
      <c r="E112" s="516" t="s">
        <v>338</v>
      </c>
      <c r="F112" s="517"/>
      <c r="G112" s="517"/>
      <c r="H112" s="517"/>
      <c r="I112" s="517"/>
      <c r="J112" s="335"/>
      <c r="K112" s="335"/>
      <c r="L112" s="335"/>
      <c r="M112" s="335"/>
      <c r="N112" s="336"/>
      <c r="O112" s="189" t="s">
        <v>13</v>
      </c>
      <c r="P112" s="144"/>
    </row>
    <row r="113" spans="4:16" ht="18" customHeight="1">
      <c r="D113" s="177"/>
      <c r="E113" s="516" t="s">
        <v>339</v>
      </c>
      <c r="F113" s="517"/>
      <c r="G113" s="517"/>
      <c r="H113" s="335"/>
      <c r="I113" s="335"/>
      <c r="J113" s="335"/>
      <c r="K113" s="335"/>
      <c r="L113" s="335"/>
      <c r="M113" s="335"/>
      <c r="N113" s="336"/>
      <c r="O113" s="189" t="s">
        <v>13</v>
      </c>
      <c r="P113" s="144"/>
    </row>
    <row r="114" spans="1:16" ht="30" customHeight="1">
      <c r="A114" s="509" t="s">
        <v>340</v>
      </c>
      <c r="B114" s="509"/>
      <c r="C114" s="509"/>
      <c r="D114" s="510"/>
      <c r="E114" s="527"/>
      <c r="F114" s="535"/>
      <c r="G114" s="536"/>
      <c r="H114" s="511"/>
      <c r="I114" s="512"/>
      <c r="J114" s="512"/>
      <c r="K114" s="512"/>
      <c r="L114" s="512"/>
      <c r="M114" s="512"/>
      <c r="N114" s="513"/>
      <c r="O114" s="193"/>
      <c r="P114" s="144"/>
    </row>
    <row r="115" spans="1:16" ht="30" customHeight="1">
      <c r="A115" s="525"/>
      <c r="B115" s="525"/>
      <c r="C115" s="525"/>
      <c r="D115" s="526"/>
      <c r="E115" s="527"/>
      <c r="F115" s="535"/>
      <c r="G115" s="536"/>
      <c r="H115" s="511"/>
      <c r="I115" s="512"/>
      <c r="J115" s="512"/>
      <c r="K115" s="512"/>
      <c r="L115" s="512"/>
      <c r="M115" s="512"/>
      <c r="N115" s="513"/>
      <c r="O115" s="193"/>
      <c r="P115" s="144"/>
    </row>
    <row r="116" spans="1:16" ht="30" customHeight="1">
      <c r="A116" t="s">
        <v>82</v>
      </c>
      <c r="D116" s="177"/>
      <c r="E116" s="552" t="s">
        <v>422</v>
      </c>
      <c r="F116" s="553"/>
      <c r="G116" s="554"/>
      <c r="H116" s="537"/>
      <c r="I116" s="538"/>
      <c r="J116" s="538"/>
      <c r="K116" s="538"/>
      <c r="L116" s="538"/>
      <c r="M116" s="538"/>
      <c r="N116" s="539"/>
      <c r="O116" s="193" t="s">
        <v>245</v>
      </c>
      <c r="P116" s="339">
        <v>1</v>
      </c>
    </row>
    <row r="117" spans="1:16" ht="30" customHeight="1">
      <c r="A117" s="509" t="s">
        <v>246</v>
      </c>
      <c r="B117" s="509"/>
      <c r="C117" s="509"/>
      <c r="D117" s="510"/>
      <c r="E117" s="527" t="s">
        <v>423</v>
      </c>
      <c r="F117" s="535"/>
      <c r="G117" s="536"/>
      <c r="H117" s="511"/>
      <c r="I117" s="512"/>
      <c r="J117" s="512"/>
      <c r="K117" s="512"/>
      <c r="L117" s="512"/>
      <c r="M117" s="512"/>
      <c r="N117" s="513"/>
      <c r="O117" s="193" t="s">
        <v>245</v>
      </c>
      <c r="P117" s="339">
        <v>1</v>
      </c>
    </row>
    <row r="118" spans="1:16" ht="30" customHeight="1">
      <c r="A118" s="509"/>
      <c r="B118" s="509"/>
      <c r="C118" s="509"/>
      <c r="D118" s="510"/>
      <c r="E118" s="527" t="s">
        <v>424</v>
      </c>
      <c r="F118" s="535"/>
      <c r="G118" s="536"/>
      <c r="H118" s="505"/>
      <c r="I118" s="506"/>
      <c r="J118" s="506"/>
      <c r="K118" s="506"/>
      <c r="L118" s="506"/>
      <c r="M118" s="506"/>
      <c r="N118" s="507"/>
      <c r="O118" s="193" t="s">
        <v>245</v>
      </c>
      <c r="P118" s="339">
        <v>1</v>
      </c>
    </row>
    <row r="119" spans="1:16" ht="30" customHeight="1" thickBot="1">
      <c r="A119" s="523"/>
      <c r="B119" s="523"/>
      <c r="C119" s="523"/>
      <c r="D119" s="524"/>
      <c r="E119" s="527" t="s">
        <v>425</v>
      </c>
      <c r="F119" s="535"/>
      <c r="G119" s="536"/>
      <c r="H119" s="511"/>
      <c r="I119" s="512"/>
      <c r="J119" s="512"/>
      <c r="K119" s="512"/>
      <c r="L119" s="512"/>
      <c r="M119" s="512"/>
      <c r="N119" s="513"/>
      <c r="O119" s="193" t="s">
        <v>245</v>
      </c>
      <c r="P119" s="339">
        <v>1</v>
      </c>
    </row>
    <row r="120" spans="1:16" ht="18" customHeight="1">
      <c r="A120" s="172" t="s">
        <v>221</v>
      </c>
      <c r="B120" s="172"/>
      <c r="C120" s="172"/>
      <c r="D120" s="172"/>
      <c r="E120" s="172"/>
      <c r="F120" s="173"/>
      <c r="G120" s="394" t="s">
        <v>386</v>
      </c>
      <c r="H120" s="116"/>
      <c r="I120" s="116"/>
      <c r="J120" s="116"/>
      <c r="K120" s="116"/>
      <c r="L120" s="116"/>
      <c r="M120" s="116"/>
      <c r="N120" s="116"/>
      <c r="O120" s="174"/>
      <c r="P120" s="175"/>
    </row>
    <row r="121" spans="1:16" ht="30" customHeight="1">
      <c r="A121" t="s">
        <v>51</v>
      </c>
      <c r="D121" s="177"/>
      <c r="E121" s="191" t="s">
        <v>248</v>
      </c>
      <c r="F121" s="191"/>
      <c r="G121" s="511"/>
      <c r="H121" s="512"/>
      <c r="I121" s="512"/>
      <c r="J121" s="512"/>
      <c r="K121" s="512"/>
      <c r="L121" s="512"/>
      <c r="M121" s="512"/>
      <c r="N121" s="513"/>
      <c r="O121" s="193" t="s">
        <v>189</v>
      </c>
      <c r="P121" s="144"/>
    </row>
    <row r="122" spans="4:16" ht="30" customHeight="1">
      <c r="D122" s="177"/>
      <c r="E122" s="181" t="s">
        <v>249</v>
      </c>
      <c r="F122" s="181"/>
      <c r="G122" s="511"/>
      <c r="H122" s="512"/>
      <c r="I122" s="512"/>
      <c r="J122" s="512"/>
      <c r="K122" s="512"/>
      <c r="L122" s="512"/>
      <c r="M122" s="512"/>
      <c r="N122" s="513"/>
      <c r="O122" s="189" t="s">
        <v>13</v>
      </c>
      <c r="P122" s="144"/>
    </row>
    <row r="123" spans="1:16" ht="30" customHeight="1">
      <c r="A123" s="115"/>
      <c r="B123" s="115"/>
      <c r="C123" s="115"/>
      <c r="D123" s="178"/>
      <c r="E123" s="181" t="s">
        <v>247</v>
      </c>
      <c r="F123" s="181"/>
      <c r="G123" s="511"/>
      <c r="H123" s="512"/>
      <c r="I123" s="512"/>
      <c r="J123" s="512"/>
      <c r="K123" s="512"/>
      <c r="L123" s="512"/>
      <c r="M123" s="512"/>
      <c r="N123" s="513"/>
      <c r="O123" s="189" t="s">
        <v>13</v>
      </c>
      <c r="P123" s="144"/>
    </row>
    <row r="124" spans="1:16" ht="30" customHeight="1">
      <c r="A124" t="s">
        <v>186</v>
      </c>
      <c r="D124" s="177"/>
      <c r="E124" s="181" t="s">
        <v>54</v>
      </c>
      <c r="F124" s="181"/>
      <c r="G124" s="518"/>
      <c r="H124" s="512"/>
      <c r="I124" s="512"/>
      <c r="J124" s="512"/>
      <c r="K124" s="512"/>
      <c r="L124" s="512"/>
      <c r="M124" s="512"/>
      <c r="N124" s="513"/>
      <c r="O124" s="189" t="s">
        <v>13</v>
      </c>
      <c r="P124" s="144"/>
    </row>
    <row r="125" spans="1:16" ht="30" customHeight="1">
      <c r="A125" s="337"/>
      <c r="B125" s="337"/>
      <c r="C125" s="337"/>
      <c r="D125" s="338"/>
      <c r="E125" s="181" t="s">
        <v>40</v>
      </c>
      <c r="F125" s="181"/>
      <c r="G125" s="511"/>
      <c r="H125" s="512"/>
      <c r="I125" s="512"/>
      <c r="J125" s="512"/>
      <c r="K125" s="512"/>
      <c r="L125" s="512"/>
      <c r="M125" s="512"/>
      <c r="N125" s="513"/>
      <c r="O125" s="189" t="s">
        <v>13</v>
      </c>
      <c r="P125" s="144"/>
    </row>
    <row r="126" spans="1:16" ht="30" customHeight="1">
      <c r="A126" s="337"/>
      <c r="B126" s="337"/>
      <c r="C126" s="337"/>
      <c r="D126" s="338"/>
      <c r="E126" s="181" t="s">
        <v>251</v>
      </c>
      <c r="F126" s="181"/>
      <c r="G126" s="518"/>
      <c r="H126" s="512"/>
      <c r="I126" s="512"/>
      <c r="J126" s="512"/>
      <c r="K126" s="512"/>
      <c r="L126" s="512"/>
      <c r="M126" s="512"/>
      <c r="N126" s="513"/>
      <c r="O126" s="189" t="s">
        <v>13</v>
      </c>
      <c r="P126" s="144"/>
    </row>
    <row r="127" spans="1:16" ht="30" customHeight="1">
      <c r="A127" s="509" t="s">
        <v>387</v>
      </c>
      <c r="B127" s="509"/>
      <c r="C127" s="509"/>
      <c r="D127" s="510"/>
      <c r="E127" s="527"/>
      <c r="F127" s="528"/>
      <c r="G127" s="529"/>
      <c r="H127" s="511"/>
      <c r="I127" s="512"/>
      <c r="J127" s="512"/>
      <c r="K127" s="512"/>
      <c r="L127" s="512"/>
      <c r="M127" s="512"/>
      <c r="N127" s="513"/>
      <c r="O127" s="412"/>
      <c r="P127" s="144"/>
    </row>
    <row r="128" spans="1:16" ht="30" customHeight="1">
      <c r="A128" s="509" t="s">
        <v>388</v>
      </c>
      <c r="B128" s="509"/>
      <c r="C128" s="509"/>
      <c r="D128" s="510"/>
      <c r="E128" s="527"/>
      <c r="F128" s="528"/>
      <c r="G128" s="529"/>
      <c r="H128" s="511"/>
      <c r="I128" s="512"/>
      <c r="J128" s="512"/>
      <c r="K128" s="512"/>
      <c r="L128" s="512"/>
      <c r="M128" s="512"/>
      <c r="N128" s="513"/>
      <c r="O128" s="412"/>
      <c r="P128" s="144"/>
    </row>
    <row r="129" spans="4:16" ht="30" customHeight="1">
      <c r="D129" s="177"/>
      <c r="E129" s="527"/>
      <c r="F129" s="528"/>
      <c r="G129" s="529"/>
      <c r="H129" s="511"/>
      <c r="I129" s="512"/>
      <c r="J129" s="512"/>
      <c r="K129" s="512"/>
      <c r="L129" s="512"/>
      <c r="M129" s="512"/>
      <c r="N129" s="513"/>
      <c r="O129" s="412"/>
      <c r="P129" s="144"/>
    </row>
    <row r="130" spans="1:16" ht="30" customHeight="1">
      <c r="A130" s="115"/>
      <c r="B130" s="115"/>
      <c r="C130" s="115"/>
      <c r="D130" s="178"/>
      <c r="E130" s="527"/>
      <c r="F130" s="528"/>
      <c r="G130" s="529"/>
      <c r="H130" s="511"/>
      <c r="I130" s="512"/>
      <c r="J130" s="512"/>
      <c r="K130" s="512"/>
      <c r="L130" s="512"/>
      <c r="M130" s="512"/>
      <c r="N130" s="513"/>
      <c r="O130" s="412"/>
      <c r="P130" s="144"/>
    </row>
    <row r="131" spans="1:16" ht="30" customHeight="1">
      <c r="A131" t="s">
        <v>162</v>
      </c>
      <c r="D131" s="177"/>
      <c r="E131" s="181" t="s">
        <v>256</v>
      </c>
      <c r="F131" s="181"/>
      <c r="G131" s="183"/>
      <c r="H131" s="511"/>
      <c r="I131" s="512"/>
      <c r="J131" s="512"/>
      <c r="K131" s="512"/>
      <c r="L131" s="512"/>
      <c r="M131" s="512"/>
      <c r="N131" s="513"/>
      <c r="O131" s="189" t="s">
        <v>148</v>
      </c>
      <c r="P131" s="144"/>
    </row>
    <row r="132" spans="1:16" ht="30" customHeight="1">
      <c r="A132" s="509"/>
      <c r="B132" s="509"/>
      <c r="C132" s="509"/>
      <c r="D132" s="510"/>
      <c r="E132" s="181" t="s">
        <v>255</v>
      </c>
      <c r="F132" s="181"/>
      <c r="G132" s="183"/>
      <c r="H132" s="518"/>
      <c r="I132" s="512"/>
      <c r="J132" s="512"/>
      <c r="K132" s="512"/>
      <c r="L132" s="512"/>
      <c r="M132" s="512"/>
      <c r="N132" s="513"/>
      <c r="O132" s="189" t="s">
        <v>148</v>
      </c>
      <c r="P132" s="144"/>
    </row>
    <row r="133" spans="1:16" ht="30" customHeight="1">
      <c r="A133" s="509"/>
      <c r="B133" s="509"/>
      <c r="C133" s="509"/>
      <c r="D133" s="510"/>
      <c r="E133" s="181" t="s">
        <v>253</v>
      </c>
      <c r="F133" s="181"/>
      <c r="G133" s="183"/>
      <c r="H133" s="511"/>
      <c r="I133" s="512"/>
      <c r="J133" s="512"/>
      <c r="K133" s="512"/>
      <c r="L133" s="512"/>
      <c r="M133" s="512"/>
      <c r="N133" s="513"/>
      <c r="O133" s="189" t="s">
        <v>13</v>
      </c>
      <c r="P133" s="144"/>
    </row>
    <row r="134" spans="4:16" ht="30" customHeight="1">
      <c r="D134" s="177"/>
      <c r="E134" s="181" t="s">
        <v>254</v>
      </c>
      <c r="F134" s="181"/>
      <c r="G134" s="183"/>
      <c r="H134" s="511"/>
      <c r="I134" s="512"/>
      <c r="J134" s="512"/>
      <c r="K134" s="512"/>
      <c r="L134" s="512"/>
      <c r="M134" s="512"/>
      <c r="N134" s="513"/>
      <c r="O134" s="189" t="s">
        <v>13</v>
      </c>
      <c r="P134" s="144"/>
    </row>
    <row r="135" spans="4:16" ht="30" customHeight="1" thickBot="1">
      <c r="D135" s="177"/>
      <c r="E135" s="527"/>
      <c r="F135" s="528"/>
      <c r="G135" s="529"/>
      <c r="H135" s="532"/>
      <c r="I135" s="533"/>
      <c r="J135" s="533"/>
      <c r="K135" s="533"/>
      <c r="L135" s="533"/>
      <c r="M135" s="533"/>
      <c r="N135" s="534"/>
      <c r="O135" s="374"/>
      <c r="P135" s="395"/>
    </row>
    <row r="136" spans="1:16" ht="18" customHeight="1">
      <c r="A136" s="172" t="s">
        <v>192</v>
      </c>
      <c r="B136" s="172"/>
      <c r="C136" s="172"/>
      <c r="D136" s="172"/>
      <c r="E136" s="172"/>
      <c r="F136" s="173"/>
      <c r="G136" s="394" t="s">
        <v>386</v>
      </c>
      <c r="H136" s="116"/>
      <c r="I136" s="116"/>
      <c r="J136" s="116"/>
      <c r="K136" s="116"/>
      <c r="L136" s="116"/>
      <c r="M136" s="116"/>
      <c r="N136" s="116"/>
      <c r="O136" s="174"/>
      <c r="P136" s="175"/>
    </row>
    <row r="137" spans="1:16" ht="30" customHeight="1">
      <c r="A137" t="s">
        <v>181</v>
      </c>
      <c r="D137" s="177"/>
      <c r="E137" s="530" t="s">
        <v>174</v>
      </c>
      <c r="F137" s="531"/>
      <c r="G137" s="531"/>
      <c r="H137" s="511"/>
      <c r="I137" s="512"/>
      <c r="J137" s="512"/>
      <c r="K137" s="512"/>
      <c r="L137" s="512"/>
      <c r="M137" s="512"/>
      <c r="N137" s="513"/>
      <c r="O137" s="193" t="s">
        <v>245</v>
      </c>
      <c r="P137" s="310">
        <v>1</v>
      </c>
    </row>
    <row r="138" spans="1:16" ht="30" customHeight="1">
      <c r="A138" s="337"/>
      <c r="B138" s="337"/>
      <c r="C138" s="337"/>
      <c r="D138" s="338"/>
      <c r="E138" s="300" t="s">
        <v>171</v>
      </c>
      <c r="F138" s="117"/>
      <c r="G138" s="117"/>
      <c r="H138" s="511"/>
      <c r="I138" s="512"/>
      <c r="J138" s="512"/>
      <c r="K138" s="512"/>
      <c r="L138" s="512"/>
      <c r="M138" s="512"/>
      <c r="N138" s="513"/>
      <c r="O138" s="193" t="s">
        <v>245</v>
      </c>
      <c r="P138" s="311">
        <v>1</v>
      </c>
    </row>
    <row r="139" spans="1:16" ht="30" customHeight="1">
      <c r="A139" s="337"/>
      <c r="B139" s="337"/>
      <c r="C139" s="337"/>
      <c r="D139" s="338"/>
      <c r="E139" s="300" t="s">
        <v>172</v>
      </c>
      <c r="F139" s="117"/>
      <c r="G139" s="117"/>
      <c r="H139" s="511"/>
      <c r="I139" s="512"/>
      <c r="J139" s="512"/>
      <c r="K139" s="512"/>
      <c r="L139" s="512"/>
      <c r="M139" s="512"/>
      <c r="N139" s="513"/>
      <c r="O139" s="193" t="s">
        <v>245</v>
      </c>
      <c r="P139" s="310">
        <v>1</v>
      </c>
    </row>
    <row r="140" spans="1:16" ht="30" customHeight="1">
      <c r="A140" s="337"/>
      <c r="B140" s="337"/>
      <c r="C140" s="337"/>
      <c r="D140" s="338"/>
      <c r="E140" s="300" t="s">
        <v>173</v>
      </c>
      <c r="F140" s="117"/>
      <c r="G140" s="117"/>
      <c r="H140" s="511"/>
      <c r="I140" s="512"/>
      <c r="J140" s="512"/>
      <c r="K140" s="512"/>
      <c r="L140" s="512"/>
      <c r="M140" s="512"/>
      <c r="N140" s="513"/>
      <c r="O140" s="193" t="s">
        <v>245</v>
      </c>
      <c r="P140" s="311">
        <v>1</v>
      </c>
    </row>
    <row r="141" spans="1:16" ht="39" customHeight="1">
      <c r="A141" s="337"/>
      <c r="B141" s="337"/>
      <c r="C141" s="337"/>
      <c r="D141" s="338"/>
      <c r="E141" s="560" t="s">
        <v>175</v>
      </c>
      <c r="F141" s="550"/>
      <c r="G141" s="550"/>
      <c r="H141" s="511"/>
      <c r="I141" s="512"/>
      <c r="J141" s="512"/>
      <c r="K141" s="512"/>
      <c r="L141" s="512"/>
      <c r="M141" s="512"/>
      <c r="N141" s="513"/>
      <c r="O141" s="193" t="s">
        <v>245</v>
      </c>
      <c r="P141" s="311">
        <v>1</v>
      </c>
    </row>
    <row r="142" spans="4:16" ht="30" customHeight="1">
      <c r="D142" s="177"/>
      <c r="E142" s="527"/>
      <c r="F142" s="535"/>
      <c r="G142" s="536"/>
      <c r="H142" s="511"/>
      <c r="I142" s="512"/>
      <c r="J142" s="512"/>
      <c r="K142" s="512"/>
      <c r="L142" s="512"/>
      <c r="M142" s="512"/>
      <c r="N142" s="513"/>
      <c r="O142" s="193" t="s">
        <v>245</v>
      </c>
      <c r="P142" s="311">
        <v>1</v>
      </c>
    </row>
    <row r="143" spans="1:16" ht="30" customHeight="1">
      <c r="A143" s="115"/>
      <c r="B143" s="115"/>
      <c r="C143" s="115"/>
      <c r="D143" s="178"/>
      <c r="E143" s="527"/>
      <c r="F143" s="535"/>
      <c r="G143" s="536"/>
      <c r="H143" s="511"/>
      <c r="I143" s="512"/>
      <c r="J143" s="512"/>
      <c r="K143" s="512"/>
      <c r="L143" s="512"/>
      <c r="M143" s="512"/>
      <c r="N143" s="513"/>
      <c r="O143" s="193" t="s">
        <v>245</v>
      </c>
      <c r="P143" s="311">
        <v>1</v>
      </c>
    </row>
    <row r="144" spans="1:16" ht="30" customHeight="1">
      <c r="A144" s="561" t="s">
        <v>277</v>
      </c>
      <c r="B144" s="561"/>
      <c r="C144" s="561"/>
      <c r="D144" s="562"/>
      <c r="E144" s="560" t="s">
        <v>208</v>
      </c>
      <c r="F144" s="550"/>
      <c r="G144" s="550"/>
      <c r="H144" s="511"/>
      <c r="I144" s="512"/>
      <c r="J144" s="512"/>
      <c r="K144" s="512"/>
      <c r="L144" s="512"/>
      <c r="M144" s="512"/>
      <c r="N144" s="513"/>
      <c r="O144" s="193" t="s">
        <v>245</v>
      </c>
      <c r="P144" s="312">
        <v>1</v>
      </c>
    </row>
    <row r="145" spans="1:16" ht="30" customHeight="1">
      <c r="A145" s="563"/>
      <c r="B145" s="563"/>
      <c r="C145" s="563"/>
      <c r="D145" s="564"/>
      <c r="E145" s="300" t="s">
        <v>176</v>
      </c>
      <c r="F145" s="117"/>
      <c r="G145" s="117"/>
      <c r="H145" s="511"/>
      <c r="I145" s="512"/>
      <c r="J145" s="512"/>
      <c r="K145" s="512"/>
      <c r="L145" s="512"/>
      <c r="M145" s="512"/>
      <c r="N145" s="513"/>
      <c r="O145" s="193" t="s">
        <v>245</v>
      </c>
      <c r="P145" s="311">
        <v>1</v>
      </c>
    </row>
    <row r="146" spans="1:16" ht="30" customHeight="1">
      <c r="A146" s="509"/>
      <c r="B146" s="509"/>
      <c r="C146" s="509"/>
      <c r="D146" s="510"/>
      <c r="E146" s="521" t="s">
        <v>177</v>
      </c>
      <c r="F146" s="550"/>
      <c r="G146" s="550"/>
      <c r="H146" s="511"/>
      <c r="I146" s="512"/>
      <c r="J146" s="512"/>
      <c r="K146" s="512"/>
      <c r="L146" s="512"/>
      <c r="M146" s="512"/>
      <c r="N146" s="513"/>
      <c r="O146" s="193" t="s">
        <v>245</v>
      </c>
      <c r="P146" s="311">
        <v>1</v>
      </c>
    </row>
    <row r="147" spans="1:16" ht="30" customHeight="1">
      <c r="A147" s="509"/>
      <c r="B147" s="509"/>
      <c r="C147" s="509"/>
      <c r="D147" s="510"/>
      <c r="E147" s="521" t="s">
        <v>179</v>
      </c>
      <c r="F147" s="550"/>
      <c r="G147" s="550"/>
      <c r="H147" s="511"/>
      <c r="I147" s="512"/>
      <c r="J147" s="512"/>
      <c r="K147" s="512"/>
      <c r="L147" s="512"/>
      <c r="M147" s="512"/>
      <c r="N147" s="513"/>
      <c r="O147" s="193" t="s">
        <v>245</v>
      </c>
      <c r="P147" s="311">
        <v>1</v>
      </c>
    </row>
    <row r="148" spans="1:16" ht="30" customHeight="1">
      <c r="A148" s="509"/>
      <c r="B148" s="509"/>
      <c r="C148" s="509"/>
      <c r="D148" s="510"/>
      <c r="E148" s="521" t="s">
        <v>178</v>
      </c>
      <c r="F148" s="550"/>
      <c r="G148" s="550"/>
      <c r="H148" s="511"/>
      <c r="I148" s="512"/>
      <c r="J148" s="512"/>
      <c r="K148" s="512"/>
      <c r="L148" s="512"/>
      <c r="M148" s="512"/>
      <c r="N148" s="513"/>
      <c r="O148" s="193" t="s">
        <v>245</v>
      </c>
      <c r="P148" s="311">
        <v>1</v>
      </c>
    </row>
    <row r="149" spans="1:16" ht="30" customHeight="1">
      <c r="A149" s="509"/>
      <c r="B149" s="509"/>
      <c r="C149" s="509"/>
      <c r="D149" s="510"/>
      <c r="E149" s="521" t="s">
        <v>180</v>
      </c>
      <c r="F149" s="550"/>
      <c r="G149" s="550"/>
      <c r="H149" s="511"/>
      <c r="I149" s="512"/>
      <c r="J149" s="512"/>
      <c r="K149" s="512"/>
      <c r="L149" s="512"/>
      <c r="M149" s="512"/>
      <c r="N149" s="513"/>
      <c r="O149" s="193" t="s">
        <v>245</v>
      </c>
      <c r="P149" s="311">
        <v>1</v>
      </c>
    </row>
    <row r="150" spans="4:16" ht="30" customHeight="1">
      <c r="D150" s="177"/>
      <c r="E150" s="527"/>
      <c r="F150" s="535"/>
      <c r="G150" s="536"/>
      <c r="H150" s="511"/>
      <c r="I150" s="512"/>
      <c r="J150" s="512"/>
      <c r="K150" s="512"/>
      <c r="L150" s="512"/>
      <c r="M150" s="512"/>
      <c r="N150" s="513"/>
      <c r="O150" s="193" t="s">
        <v>245</v>
      </c>
      <c r="P150" s="311">
        <v>1</v>
      </c>
    </row>
    <row r="151" spans="1:16" ht="30" customHeight="1">
      <c r="A151" s="115"/>
      <c r="B151" s="115"/>
      <c r="C151" s="115"/>
      <c r="D151" s="178"/>
      <c r="E151" s="527"/>
      <c r="F151" s="535"/>
      <c r="G151" s="536"/>
      <c r="H151" s="511"/>
      <c r="I151" s="512"/>
      <c r="J151" s="512"/>
      <c r="K151" s="512"/>
      <c r="L151" s="512"/>
      <c r="M151" s="512"/>
      <c r="N151" s="513"/>
      <c r="O151" s="193" t="s">
        <v>245</v>
      </c>
      <c r="P151" s="310">
        <v>1</v>
      </c>
    </row>
    <row r="152" spans="1:16" ht="30" customHeight="1">
      <c r="A152" s="183" t="s">
        <v>59</v>
      </c>
      <c r="B152" s="117"/>
      <c r="C152" s="117"/>
      <c r="D152" s="182"/>
      <c r="E152" s="183" t="s">
        <v>93</v>
      </c>
      <c r="F152" s="117"/>
      <c r="G152" s="117"/>
      <c r="H152" s="512"/>
      <c r="I152" s="512"/>
      <c r="J152" s="512"/>
      <c r="K152" s="512"/>
      <c r="L152" s="512"/>
      <c r="M152" s="512"/>
      <c r="N152" s="513"/>
      <c r="O152" s="193" t="s">
        <v>245</v>
      </c>
      <c r="P152" s="311">
        <v>1</v>
      </c>
    </row>
    <row r="153" spans="1:16" ht="30" customHeight="1">
      <c r="A153" s="188" t="s">
        <v>183</v>
      </c>
      <c r="D153" s="177"/>
      <c r="E153" s="181" t="s">
        <v>164</v>
      </c>
      <c r="F153" s="181"/>
      <c r="G153" s="183"/>
      <c r="H153" s="511"/>
      <c r="I153" s="512"/>
      <c r="J153" s="512"/>
      <c r="K153" s="512"/>
      <c r="L153" s="512"/>
      <c r="M153" s="512"/>
      <c r="N153" s="513"/>
      <c r="O153" s="189" t="s">
        <v>26</v>
      </c>
      <c r="P153" s="313"/>
    </row>
    <row r="154" spans="1:16" ht="30" customHeight="1">
      <c r="A154" s="509"/>
      <c r="B154" s="509"/>
      <c r="C154" s="509"/>
      <c r="D154" s="510"/>
      <c r="E154" s="181" t="s">
        <v>257</v>
      </c>
      <c r="F154" s="181"/>
      <c r="G154" s="183"/>
      <c r="H154" s="511"/>
      <c r="I154" s="512"/>
      <c r="J154" s="512"/>
      <c r="K154" s="512"/>
      <c r="L154" s="512"/>
      <c r="M154" s="512"/>
      <c r="N154" s="513"/>
      <c r="O154" s="189" t="s">
        <v>26</v>
      </c>
      <c r="P154" s="313"/>
    </row>
    <row r="155" spans="1:16" ht="30" customHeight="1">
      <c r="A155" s="509"/>
      <c r="B155" s="509"/>
      <c r="C155" s="509"/>
      <c r="D155" s="510"/>
      <c r="E155" s="181" t="s">
        <v>258</v>
      </c>
      <c r="F155" s="181"/>
      <c r="G155" s="183"/>
      <c r="H155" s="511"/>
      <c r="I155" s="512"/>
      <c r="J155" s="512"/>
      <c r="K155" s="512"/>
      <c r="L155" s="512"/>
      <c r="M155" s="512"/>
      <c r="N155" s="513"/>
      <c r="O155" s="193" t="s">
        <v>13</v>
      </c>
      <c r="P155" s="313"/>
    </row>
    <row r="156" spans="1:16" ht="30" customHeight="1">
      <c r="A156" s="509"/>
      <c r="B156" s="509"/>
      <c r="C156" s="509"/>
      <c r="D156" s="510"/>
      <c r="E156" s="181" t="s">
        <v>259</v>
      </c>
      <c r="F156" s="181"/>
      <c r="G156" s="183"/>
      <c r="H156" s="511"/>
      <c r="I156" s="512"/>
      <c r="J156" s="512"/>
      <c r="K156" s="512"/>
      <c r="L156" s="512"/>
      <c r="M156" s="512"/>
      <c r="N156" s="513"/>
      <c r="O156" s="189" t="s">
        <v>26</v>
      </c>
      <c r="P156" s="313"/>
    </row>
    <row r="157" spans="1:16" ht="30" customHeight="1">
      <c r="A157" s="509"/>
      <c r="B157" s="509"/>
      <c r="C157" s="509"/>
      <c r="D157" s="510"/>
      <c r="E157" s="181" t="s">
        <v>212</v>
      </c>
      <c r="F157" s="181"/>
      <c r="G157" s="183"/>
      <c r="H157" s="511"/>
      <c r="I157" s="512"/>
      <c r="J157" s="512"/>
      <c r="K157" s="512"/>
      <c r="L157" s="512"/>
      <c r="M157" s="512"/>
      <c r="N157" s="513"/>
      <c r="O157" s="193" t="s">
        <v>26</v>
      </c>
      <c r="P157" s="313"/>
    </row>
    <row r="158" spans="1:16" ht="30" customHeight="1">
      <c r="A158" s="509"/>
      <c r="B158" s="509"/>
      <c r="C158" s="509"/>
      <c r="D158" s="510"/>
      <c r="E158" s="527"/>
      <c r="F158" s="535"/>
      <c r="G158" s="536"/>
      <c r="H158" s="511"/>
      <c r="I158" s="512"/>
      <c r="J158" s="512"/>
      <c r="K158" s="512"/>
      <c r="L158" s="512"/>
      <c r="M158" s="512"/>
      <c r="N158" s="513"/>
      <c r="O158" s="412"/>
      <c r="P158" s="313"/>
    </row>
    <row r="159" spans="4:16" ht="30" customHeight="1">
      <c r="D159" s="177"/>
      <c r="E159" s="527"/>
      <c r="F159" s="535"/>
      <c r="G159" s="536"/>
      <c r="H159" s="511"/>
      <c r="I159" s="512"/>
      <c r="J159" s="512"/>
      <c r="K159" s="512"/>
      <c r="L159" s="512"/>
      <c r="M159" s="512"/>
      <c r="N159" s="513"/>
      <c r="O159" s="412"/>
      <c r="P159" s="313"/>
    </row>
    <row r="160" spans="4:16" ht="30" customHeight="1" thickBot="1">
      <c r="D160" s="177"/>
      <c r="E160" s="547"/>
      <c r="F160" s="548"/>
      <c r="G160" s="549"/>
      <c r="H160" s="532"/>
      <c r="I160" s="533"/>
      <c r="J160" s="533"/>
      <c r="K160" s="533"/>
      <c r="L160" s="533"/>
      <c r="M160" s="533"/>
      <c r="N160" s="534"/>
      <c r="O160" s="412"/>
      <c r="P160" s="361"/>
    </row>
    <row r="161" spans="1:16" ht="18" customHeight="1">
      <c r="A161" s="172" t="s">
        <v>222</v>
      </c>
      <c r="B161" s="172"/>
      <c r="C161" s="172"/>
      <c r="D161" s="172"/>
      <c r="E161" s="172"/>
      <c r="F161" s="173"/>
      <c r="G161" s="172"/>
      <c r="H161" s="116"/>
      <c r="I161" s="116"/>
      <c r="J161" s="116"/>
      <c r="K161" s="116"/>
      <c r="L161" s="116"/>
      <c r="M161" s="116"/>
      <c r="N161" s="116"/>
      <c r="O161" s="174"/>
      <c r="P161" s="175"/>
    </row>
    <row r="162" spans="1:16" ht="18" customHeight="1">
      <c r="A162" s="184" t="s">
        <v>63</v>
      </c>
      <c r="B162" s="115"/>
      <c r="C162" s="115"/>
      <c r="D162" s="522" t="s">
        <v>272</v>
      </c>
      <c r="E162" s="550"/>
      <c r="F162" s="550"/>
      <c r="G162" s="550"/>
      <c r="H162" s="550"/>
      <c r="I162" s="550"/>
      <c r="J162" s="550"/>
      <c r="K162" s="550"/>
      <c r="L162" s="550"/>
      <c r="M162" s="550"/>
      <c r="N162" s="551"/>
      <c r="O162" s="189" t="s">
        <v>13</v>
      </c>
      <c r="P162" s="313"/>
    </row>
    <row r="163" spans="1:16" ht="18" customHeight="1">
      <c r="A163" s="183" t="s">
        <v>166</v>
      </c>
      <c r="B163" s="117"/>
      <c r="C163" s="117"/>
      <c r="D163" s="522" t="s">
        <v>278</v>
      </c>
      <c r="E163" s="550"/>
      <c r="F163" s="550"/>
      <c r="G163" s="550"/>
      <c r="H163" s="550"/>
      <c r="I163" s="550"/>
      <c r="J163" s="550"/>
      <c r="K163" s="550"/>
      <c r="L163" s="550"/>
      <c r="M163" s="550"/>
      <c r="N163" s="551"/>
      <c r="O163" s="193" t="s">
        <v>245</v>
      </c>
      <c r="P163" s="312">
        <v>1</v>
      </c>
    </row>
    <row r="164" spans="1:16" ht="42" customHeight="1" thickBot="1">
      <c r="A164" s="544" t="s">
        <v>273</v>
      </c>
      <c r="B164" s="545"/>
      <c r="C164" s="545"/>
      <c r="D164" s="545"/>
      <c r="E164" s="545"/>
      <c r="F164" s="545"/>
      <c r="G164" s="545"/>
      <c r="H164" s="545"/>
      <c r="I164" s="545"/>
      <c r="J164" s="545"/>
      <c r="K164" s="545"/>
      <c r="L164" s="545"/>
      <c r="M164" s="545"/>
      <c r="N164" s="546"/>
      <c r="O164" s="340" t="s">
        <v>245</v>
      </c>
      <c r="P164" s="341">
        <v>1</v>
      </c>
    </row>
    <row r="165" spans="1:16" ht="18" customHeight="1">
      <c r="A165" s="172" t="s">
        <v>261</v>
      </c>
      <c r="B165" s="172"/>
      <c r="C165" s="172"/>
      <c r="D165" s="172"/>
      <c r="E165" s="172"/>
      <c r="F165" s="173"/>
      <c r="G165" s="172"/>
      <c r="H165" s="116"/>
      <c r="I165" s="116"/>
      <c r="J165" s="116"/>
      <c r="K165" s="116"/>
      <c r="L165" s="116"/>
      <c r="M165" s="116"/>
      <c r="N165" s="116"/>
      <c r="O165" s="174"/>
      <c r="P165" s="175"/>
    </row>
    <row r="166" spans="1:16" ht="18" customHeight="1" thickBot="1">
      <c r="A166" s="342" t="s">
        <v>262</v>
      </c>
      <c r="O166" s="307"/>
      <c r="P166" s="308"/>
    </row>
    <row r="167" spans="1:16" ht="18" customHeight="1">
      <c r="A167" s="172" t="s">
        <v>263</v>
      </c>
      <c r="B167" s="172"/>
      <c r="C167" s="172"/>
      <c r="D167" s="309" t="s">
        <v>264</v>
      </c>
      <c r="E167" s="172"/>
      <c r="F167" s="173"/>
      <c r="G167" s="172"/>
      <c r="H167" s="116"/>
      <c r="I167" s="116"/>
      <c r="J167" s="116"/>
      <c r="K167" s="116"/>
      <c r="L167" s="116"/>
      <c r="M167" s="116"/>
      <c r="N167" s="116"/>
      <c r="O167" s="174"/>
      <c r="P167" s="175"/>
    </row>
    <row r="168" spans="1:16" ht="18" customHeight="1">
      <c r="A168" s="542"/>
      <c r="B168" s="542"/>
      <c r="C168" s="542"/>
      <c r="D168" s="542"/>
      <c r="E168" s="542"/>
      <c r="F168" s="542"/>
      <c r="G168" s="542"/>
      <c r="H168" s="542"/>
      <c r="I168" s="542"/>
      <c r="J168" s="542"/>
      <c r="K168" s="542"/>
      <c r="L168" s="542"/>
      <c r="M168" s="542"/>
      <c r="N168" s="542"/>
      <c r="O168" s="542"/>
      <c r="P168" s="542"/>
    </row>
    <row r="169" spans="1:16" ht="18" customHeight="1">
      <c r="A169" s="543"/>
      <c r="B169" s="543"/>
      <c r="C169" s="543"/>
      <c r="D169" s="543"/>
      <c r="E169" s="543"/>
      <c r="F169" s="543"/>
      <c r="G169" s="543"/>
      <c r="H169" s="543"/>
      <c r="I169" s="543"/>
      <c r="J169" s="543"/>
      <c r="K169" s="543"/>
      <c r="L169" s="543"/>
      <c r="M169" s="543"/>
      <c r="N169" s="543"/>
      <c r="O169" s="543"/>
      <c r="P169" s="543"/>
    </row>
    <row r="170" spans="1:16" ht="18" customHeight="1">
      <c r="A170" s="543"/>
      <c r="B170" s="543"/>
      <c r="C170" s="543"/>
      <c r="D170" s="543"/>
      <c r="E170" s="543"/>
      <c r="F170" s="543"/>
      <c r="G170" s="543"/>
      <c r="H170" s="543"/>
      <c r="I170" s="543"/>
      <c r="J170" s="543"/>
      <c r="K170" s="543"/>
      <c r="L170" s="543"/>
      <c r="M170" s="543"/>
      <c r="N170" s="543"/>
      <c r="O170" s="543"/>
      <c r="P170" s="543"/>
    </row>
    <row r="171" spans="1:16" ht="18" customHeight="1">
      <c r="A171" s="543"/>
      <c r="B171" s="543"/>
      <c r="C171" s="543"/>
      <c r="D171" s="543"/>
      <c r="E171" s="543"/>
      <c r="F171" s="543"/>
      <c r="G171" s="543"/>
      <c r="H171" s="543"/>
      <c r="I171" s="543"/>
      <c r="J171" s="543"/>
      <c r="K171" s="543"/>
      <c r="L171" s="543"/>
      <c r="M171" s="543"/>
      <c r="N171" s="543"/>
      <c r="O171" s="543"/>
      <c r="P171" s="543"/>
    </row>
    <row r="172" spans="1:16" ht="18" customHeight="1">
      <c r="A172" s="543"/>
      <c r="B172" s="543"/>
      <c r="C172" s="543"/>
      <c r="D172" s="543"/>
      <c r="E172" s="543"/>
      <c r="F172" s="543"/>
      <c r="G172" s="543"/>
      <c r="H172" s="543"/>
      <c r="I172" s="543"/>
      <c r="J172" s="543"/>
      <c r="K172" s="543"/>
      <c r="L172" s="543"/>
      <c r="M172" s="543"/>
      <c r="N172" s="543"/>
      <c r="O172" s="543"/>
      <c r="P172" s="543"/>
    </row>
    <row r="173" spans="1:16" ht="18" customHeight="1">
      <c r="A173" s="543"/>
      <c r="B173" s="543"/>
      <c r="C173" s="543"/>
      <c r="D173" s="543"/>
      <c r="E173" s="543"/>
      <c r="F173" s="543"/>
      <c r="G173" s="543"/>
      <c r="H173" s="543"/>
      <c r="I173" s="543"/>
      <c r="J173" s="543"/>
      <c r="K173" s="543"/>
      <c r="L173" s="543"/>
      <c r="M173" s="543"/>
      <c r="N173" s="543"/>
      <c r="O173" s="543"/>
      <c r="P173" s="543"/>
    </row>
    <row r="174" spans="1:16" ht="18" customHeight="1">
      <c r="A174" s="543"/>
      <c r="B174" s="543"/>
      <c r="C174" s="543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</row>
    <row r="175" ht="12.75">
      <c r="A175" s="176" t="s">
        <v>269</v>
      </c>
    </row>
    <row r="178" spans="1:9" ht="12.75">
      <c r="A178" s="199" t="s">
        <v>87</v>
      </c>
      <c r="B178" s="199"/>
      <c r="C178" s="199"/>
      <c r="D178" s="199"/>
      <c r="E178" s="199"/>
      <c r="F178" s="200"/>
      <c r="G178" s="200"/>
      <c r="H178" s="200"/>
      <c r="I178" s="201" t="s">
        <v>87</v>
      </c>
    </row>
    <row r="179" spans="1:14" ht="12.75">
      <c r="A179" s="200" t="s">
        <v>95</v>
      </c>
      <c r="B179" s="200"/>
      <c r="C179" s="200"/>
      <c r="D179" s="200"/>
      <c r="E179" s="200"/>
      <c r="F179" s="200"/>
      <c r="G179" s="200"/>
      <c r="H179" s="200"/>
      <c r="I179" s="612" t="s">
        <v>416</v>
      </c>
      <c r="J179" s="612"/>
      <c r="K179" s="612"/>
      <c r="L179" s="612"/>
      <c r="M179" s="612"/>
      <c r="N179" s="612"/>
    </row>
    <row r="180" spans="2:14" ht="12.75">
      <c r="B180" s="508">
        <f>A10</f>
        <v>0</v>
      </c>
      <c r="C180" s="508"/>
      <c r="D180" s="508"/>
      <c r="E180" s="508"/>
      <c r="F180" s="508"/>
      <c r="G180" s="508"/>
      <c r="I180" s="508">
        <f>A4</f>
        <v>0</v>
      </c>
      <c r="J180" s="508"/>
      <c r="K180" s="508"/>
      <c r="L180" s="508"/>
      <c r="M180" s="508"/>
      <c r="N180" s="508"/>
    </row>
  </sheetData>
  <sheetProtection sheet="1" objects="1" scenarios="1"/>
  <mergeCells count="197">
    <mergeCell ref="G49:N49"/>
    <mergeCell ref="E55:N55"/>
    <mergeCell ref="E47:F47"/>
    <mergeCell ref="G47:N47"/>
    <mergeCell ref="E49:F49"/>
    <mergeCell ref="A100:D100"/>
    <mergeCell ref="A35:D36"/>
    <mergeCell ref="E61:N61"/>
    <mergeCell ref="E63:N63"/>
    <mergeCell ref="E64:N64"/>
    <mergeCell ref="E65:N65"/>
    <mergeCell ref="E50:F50"/>
    <mergeCell ref="G50:N50"/>
    <mergeCell ref="E51:F51"/>
    <mergeCell ref="G51:N51"/>
    <mergeCell ref="E44:F44"/>
    <mergeCell ref="E31:N31"/>
    <mergeCell ref="E35:N35"/>
    <mergeCell ref="I179:N179"/>
    <mergeCell ref="E94:G94"/>
    <mergeCell ref="H94:N94"/>
    <mergeCell ref="E95:G95"/>
    <mergeCell ref="H95:N95"/>
    <mergeCell ref="E96:G96"/>
    <mergeCell ref="H96:N96"/>
    <mergeCell ref="K88:N88"/>
    <mergeCell ref="E57:N57"/>
    <mergeCell ref="E59:N59"/>
    <mergeCell ref="E60:N60"/>
    <mergeCell ref="E21:F21"/>
    <mergeCell ref="A28:D29"/>
    <mergeCell ref="G44:N44"/>
    <mergeCell ref="E45:F45"/>
    <mergeCell ref="G45:N45"/>
    <mergeCell ref="E46:F46"/>
    <mergeCell ref="G46:N46"/>
    <mergeCell ref="P62:P63"/>
    <mergeCell ref="A55:D56"/>
    <mergeCell ref="O52:O53"/>
    <mergeCell ref="P52:P53"/>
    <mergeCell ref="O54:O55"/>
    <mergeCell ref="P54:P55"/>
    <mergeCell ref="O58:O59"/>
    <mergeCell ref="P58:P59"/>
    <mergeCell ref="O62:O63"/>
    <mergeCell ref="E56:N56"/>
    <mergeCell ref="K10:M10"/>
    <mergeCell ref="A10:J10"/>
    <mergeCell ref="O18:O19"/>
    <mergeCell ref="A8:B8"/>
    <mergeCell ref="A7:B7"/>
    <mergeCell ref="C7:M7"/>
    <mergeCell ref="E80:G80"/>
    <mergeCell ref="N3:P3"/>
    <mergeCell ref="A4:M4"/>
    <mergeCell ref="A6:M6"/>
    <mergeCell ref="C8:M8"/>
    <mergeCell ref="O14:O17"/>
    <mergeCell ref="P14:P17"/>
    <mergeCell ref="A11:N12"/>
    <mergeCell ref="P18:P19"/>
    <mergeCell ref="N10:O10"/>
    <mergeCell ref="H75:I75"/>
    <mergeCell ref="H76:I76"/>
    <mergeCell ref="O66:O67"/>
    <mergeCell ref="O68:O69"/>
    <mergeCell ref="P68:P69"/>
    <mergeCell ref="E69:N69"/>
    <mergeCell ref="E71:N71"/>
    <mergeCell ref="E72:N72"/>
    <mergeCell ref="E129:G129"/>
    <mergeCell ref="P66:P67"/>
    <mergeCell ref="O70:O71"/>
    <mergeCell ref="P70:P71"/>
    <mergeCell ref="H79:N79"/>
    <mergeCell ref="H80:N80"/>
    <mergeCell ref="H77:N77"/>
    <mergeCell ref="H78:N78"/>
    <mergeCell ref="H73:I73"/>
    <mergeCell ref="H74:I74"/>
    <mergeCell ref="A144:D145"/>
    <mergeCell ref="A132:D133"/>
    <mergeCell ref="H150:N150"/>
    <mergeCell ref="H151:N151"/>
    <mergeCell ref="E144:G144"/>
    <mergeCell ref="E146:G146"/>
    <mergeCell ref="E147:G147"/>
    <mergeCell ref="E148:G148"/>
    <mergeCell ref="E84:F84"/>
    <mergeCell ref="G84:N84"/>
    <mergeCell ref="E82:G82"/>
    <mergeCell ref="E83:G83"/>
    <mergeCell ref="E67:N67"/>
    <mergeCell ref="E150:G150"/>
    <mergeCell ref="H129:N129"/>
    <mergeCell ref="E142:G142"/>
    <mergeCell ref="E141:G141"/>
    <mergeCell ref="H149:N149"/>
    <mergeCell ref="H114:N114"/>
    <mergeCell ref="H115:N115"/>
    <mergeCell ref="H147:N147"/>
    <mergeCell ref="H148:N148"/>
    <mergeCell ref="H133:N133"/>
    <mergeCell ref="H139:N139"/>
    <mergeCell ref="H140:N140"/>
    <mergeCell ref="H143:N143"/>
    <mergeCell ref="H137:N137"/>
    <mergeCell ref="H131:N131"/>
    <mergeCell ref="E117:G117"/>
    <mergeCell ref="G122:N122"/>
    <mergeCell ref="G123:N123"/>
    <mergeCell ref="G124:N124"/>
    <mergeCell ref="E116:G116"/>
    <mergeCell ref="E127:G127"/>
    <mergeCell ref="G125:N125"/>
    <mergeCell ref="A164:N164"/>
    <mergeCell ref="E160:G160"/>
    <mergeCell ref="H160:N160"/>
    <mergeCell ref="D162:N162"/>
    <mergeCell ref="E149:G149"/>
    <mergeCell ref="H144:N144"/>
    <mergeCell ref="H145:N145"/>
    <mergeCell ref="E151:G151"/>
    <mergeCell ref="D163:N163"/>
    <mergeCell ref="A146:D149"/>
    <mergeCell ref="H154:N154"/>
    <mergeCell ref="H155:N155"/>
    <mergeCell ref="H156:N156"/>
    <mergeCell ref="E158:G158"/>
    <mergeCell ref="E159:G159"/>
    <mergeCell ref="A154:D158"/>
    <mergeCell ref="E101:G101"/>
    <mergeCell ref="H101:N101"/>
    <mergeCell ref="E113:G113"/>
    <mergeCell ref="G102:N102"/>
    <mergeCell ref="A168:P174"/>
    <mergeCell ref="H157:N157"/>
    <mergeCell ref="H158:N158"/>
    <mergeCell ref="H159:N159"/>
    <mergeCell ref="H152:N152"/>
    <mergeCell ref="H153:N153"/>
    <mergeCell ref="E100:G100"/>
    <mergeCell ref="E112:I112"/>
    <mergeCell ref="G126:N126"/>
    <mergeCell ref="G121:N121"/>
    <mergeCell ref="H116:N116"/>
    <mergeCell ref="H117:N117"/>
    <mergeCell ref="E119:G119"/>
    <mergeCell ref="H100:N100"/>
    <mergeCell ref="H119:N119"/>
    <mergeCell ref="E102:F102"/>
    <mergeCell ref="H142:N142"/>
    <mergeCell ref="H138:N138"/>
    <mergeCell ref="E118:G118"/>
    <mergeCell ref="E143:G143"/>
    <mergeCell ref="H130:N130"/>
    <mergeCell ref="E130:G130"/>
    <mergeCell ref="H127:N127"/>
    <mergeCell ref="H128:N128"/>
    <mergeCell ref="E128:G128"/>
    <mergeCell ref="H132:N132"/>
    <mergeCell ref="A103:D104"/>
    <mergeCell ref="H141:N141"/>
    <mergeCell ref="E135:G135"/>
    <mergeCell ref="E137:G137"/>
    <mergeCell ref="H134:N134"/>
    <mergeCell ref="H135:N135"/>
    <mergeCell ref="E110:I110"/>
    <mergeCell ref="E111:I111"/>
    <mergeCell ref="E114:G114"/>
    <mergeCell ref="E115:G115"/>
    <mergeCell ref="G87:N87"/>
    <mergeCell ref="E85:F85"/>
    <mergeCell ref="E86:F86"/>
    <mergeCell ref="E87:F87"/>
    <mergeCell ref="G86:N86"/>
    <mergeCell ref="A86:D87"/>
    <mergeCell ref="H82:N82"/>
    <mergeCell ref="H83:N83"/>
    <mergeCell ref="G85:N85"/>
    <mergeCell ref="A92:D95"/>
    <mergeCell ref="E106:I106"/>
    <mergeCell ref="E107:I107"/>
    <mergeCell ref="G103:N103"/>
    <mergeCell ref="G88:I88"/>
    <mergeCell ref="G104:N104"/>
    <mergeCell ref="G105:N105"/>
    <mergeCell ref="B180:G180"/>
    <mergeCell ref="I180:N180"/>
    <mergeCell ref="A98:D98"/>
    <mergeCell ref="H146:N146"/>
    <mergeCell ref="A127:D127"/>
    <mergeCell ref="A128:D128"/>
    <mergeCell ref="E108:I108"/>
    <mergeCell ref="E109:I109"/>
    <mergeCell ref="A117:D119"/>
    <mergeCell ref="A114:D115"/>
  </mergeCells>
  <printOptions horizontalCentered="1"/>
  <pageMargins left="0.7874015748031497" right="0.1968503937007874" top="0.7874015748031497" bottom="0.7874015748031497" header="0.5118110236220472" footer="0.31496062992125984"/>
  <pageSetup horizontalDpi="300" verticalDpi="300" orientation="portrait" paperSize="9" scale="76" r:id="rId4"/>
  <headerFooter alignWithMargins="0">
    <oddFooter>&amp;LCriado em 20/05/2023
Modificado em 12/07/2023&amp;CPágina &amp;P de &amp;N
&amp;1#&amp;"Calibri"&amp;10&amp;K000000 Ostensivo</oddFooter>
  </headerFooter>
  <rowBreaks count="4" manualBreakCount="4">
    <brk id="47" max="255" man="1"/>
    <brk id="88" max="15" man="1"/>
    <brk id="115" max="255" man="1"/>
    <brk id="143" max="255" man="1"/>
  </rowBreaks>
  <colBreaks count="1" manualBreakCount="1">
    <brk id="16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4"/>
  <sheetViews>
    <sheetView showGridLines="0" showZeros="0" view="pageBreakPreview" zoomScaleSheetLayoutView="100" zoomScalePageLayoutView="0" workbookViewId="0" topLeftCell="A1">
      <selection activeCell="P20" sqref="P20"/>
    </sheetView>
  </sheetViews>
  <sheetFormatPr defaultColWidth="9.33203125" defaultRowHeight="12.75"/>
  <cols>
    <col min="2" max="2" width="18.5" style="0" customWidth="1"/>
    <col min="3" max="3" width="19" style="0" customWidth="1"/>
    <col min="4" max="4" width="14.66015625" style="0" customWidth="1"/>
    <col min="6" max="6" width="11.66015625" style="0" customWidth="1"/>
    <col min="7" max="8" width="15.83203125" style="0" customWidth="1"/>
    <col min="9" max="9" width="8.5" style="34" customWidth="1"/>
  </cols>
  <sheetData>
    <row r="1" ht="39" customHeight="1" thickBot="1"/>
    <row r="2" spans="1:9" ht="17.25" thickBot="1" thickTop="1">
      <c r="A2" s="203" t="s">
        <v>0</v>
      </c>
      <c r="B2" s="148"/>
      <c r="C2" s="148"/>
      <c r="D2" s="148"/>
      <c r="E2" s="148"/>
      <c r="F2" s="148"/>
      <c r="G2" s="148"/>
      <c r="H2" s="149"/>
      <c r="I2" s="150"/>
    </row>
    <row r="3" spans="1:9" ht="14.25" thickBot="1" thickTop="1">
      <c r="A3" s="151" t="str">
        <f>ESPECIFICAÇÕES!A3</f>
        <v>CLIENTE : (1)</v>
      </c>
      <c r="F3" s="153"/>
      <c r="G3" s="661" t="s">
        <v>1</v>
      </c>
      <c r="H3" s="576"/>
      <c r="I3" s="577"/>
    </row>
    <row r="4" spans="1:9" ht="13.5" thickBot="1">
      <c r="A4" s="658">
        <f>ESPECIFICAÇÕES!A4</f>
        <v>0</v>
      </c>
      <c r="B4" s="659"/>
      <c r="C4" s="659"/>
      <c r="D4" s="659"/>
      <c r="E4" s="659"/>
      <c r="F4" s="660"/>
      <c r="G4" s="204" t="str">
        <f>ESPECIFICAÇÕES!N4</f>
        <v>X</v>
      </c>
      <c r="H4" s="155" t="s">
        <v>145</v>
      </c>
      <c r="I4" s="156"/>
    </row>
    <row r="5" spans="1:9" ht="12.75">
      <c r="A5" s="157" t="s">
        <v>2</v>
      </c>
      <c r="G5" s="456">
        <f>ESPECIFICAÇÕES!N5</f>
        <v>0</v>
      </c>
      <c r="H5" s="155"/>
      <c r="I5" s="156"/>
    </row>
    <row r="6" spans="1:9" ht="12.75">
      <c r="A6" s="664">
        <f>ESPECIFICAÇÕES!A6</f>
        <v>0</v>
      </c>
      <c r="B6" s="665"/>
      <c r="C6" s="665"/>
      <c r="D6" s="665"/>
      <c r="E6" s="665"/>
      <c r="F6" s="666"/>
      <c r="G6" s="455"/>
      <c r="H6" s="155"/>
      <c r="I6" s="159"/>
    </row>
    <row r="7" spans="1:9" ht="12.75">
      <c r="A7" s="205" t="str">
        <f>ESPECIFICAÇÕES!A8</f>
        <v>CIDADE/UF:</v>
      </c>
      <c r="B7" s="667">
        <f>ESPECIFICAÇÕES!C8</f>
        <v>0</v>
      </c>
      <c r="C7" s="667"/>
      <c r="D7" s="667"/>
      <c r="E7" s="667"/>
      <c r="F7" s="668"/>
      <c r="G7" s="160"/>
      <c r="H7" s="161"/>
      <c r="I7" s="162"/>
    </row>
    <row r="8" spans="1:9" ht="12.75">
      <c r="A8" s="163" t="s">
        <v>3</v>
      </c>
      <c r="B8" s="165"/>
      <c r="C8" s="166"/>
      <c r="D8" s="166"/>
      <c r="F8" s="206" t="s">
        <v>213</v>
      </c>
      <c r="G8" s="207"/>
      <c r="H8" s="167" t="s">
        <v>4</v>
      </c>
      <c r="I8" s="168"/>
    </row>
    <row r="9" spans="1:9" ht="13.5" thickBot="1">
      <c r="A9" s="662">
        <f>ESPECIFICAÇÕES!A10</f>
        <v>0</v>
      </c>
      <c r="B9" s="663"/>
      <c r="C9" s="663"/>
      <c r="D9" s="663"/>
      <c r="E9" s="663"/>
      <c r="F9" s="674">
        <f>ESPECIFICAÇÕES!K10</f>
        <v>0</v>
      </c>
      <c r="G9" s="675"/>
      <c r="H9" s="676">
        <f>ESPECIFICAÇÕES!P8</f>
        <v>0</v>
      </c>
      <c r="I9" s="677"/>
    </row>
    <row r="10" spans="1:9" ht="18.75" customHeight="1">
      <c r="A10" s="208" t="s">
        <v>94</v>
      </c>
      <c r="B10" s="209"/>
      <c r="C10" s="209"/>
      <c r="D10" s="209"/>
      <c r="E10" s="169" t="s">
        <v>5</v>
      </c>
      <c r="F10" s="169" t="s">
        <v>6</v>
      </c>
      <c r="G10" s="169" t="s">
        <v>157</v>
      </c>
      <c r="H10" s="210" t="s">
        <v>158</v>
      </c>
      <c r="I10" s="636" t="s">
        <v>214</v>
      </c>
    </row>
    <row r="11" spans="1:9" ht="13.5" thickBot="1">
      <c r="A11" s="211"/>
      <c r="B11" s="212"/>
      <c r="C11" s="212"/>
      <c r="D11" s="213"/>
      <c r="E11" s="170" t="s">
        <v>7</v>
      </c>
      <c r="F11" s="171" t="s">
        <v>8</v>
      </c>
      <c r="G11" s="214" t="s">
        <v>159</v>
      </c>
      <c r="H11" s="215" t="s">
        <v>160</v>
      </c>
      <c r="I11" s="637"/>
    </row>
    <row r="12" spans="1:9" ht="12.75">
      <c r="A12" s="141"/>
      <c r="B12" s="194" t="s">
        <v>203</v>
      </c>
      <c r="E12" s="216"/>
      <c r="F12" s="217"/>
      <c r="G12" s="218"/>
      <c r="H12" s="216"/>
      <c r="I12" s="219"/>
    </row>
    <row r="13" spans="1:9" ht="12.75">
      <c r="A13" s="141"/>
      <c r="B13" s="194" t="s">
        <v>204</v>
      </c>
      <c r="E13" s="133" t="s">
        <v>11</v>
      </c>
      <c r="F13" s="134">
        <v>1</v>
      </c>
      <c r="G13" s="283"/>
      <c r="H13" s="220">
        <f aca="true" t="shared" si="0" ref="H13:H18">F13*G13</f>
        <v>0</v>
      </c>
      <c r="I13" s="221">
        <f>IF($H$21=0,0,H13/$H$21)</f>
        <v>0</v>
      </c>
    </row>
    <row r="14" spans="1:9" ht="12.75">
      <c r="A14" s="141"/>
      <c r="B14" s="180" t="s">
        <v>88</v>
      </c>
      <c r="C14" s="117"/>
      <c r="D14" s="117"/>
      <c r="E14" s="133" t="s">
        <v>11</v>
      </c>
      <c r="F14" s="135">
        <v>1</v>
      </c>
      <c r="G14" s="284"/>
      <c r="H14" s="222">
        <f t="shared" si="0"/>
        <v>0</v>
      </c>
      <c r="I14" s="221">
        <f aca="true" t="shared" si="1" ref="I14:I20">IF($H$21=0,0,H14/$H$21)</f>
        <v>0</v>
      </c>
    </row>
    <row r="15" spans="1:9" ht="12.75">
      <c r="A15" s="141"/>
      <c r="B15" s="645" t="s">
        <v>287</v>
      </c>
      <c r="C15" s="114" t="s">
        <v>12</v>
      </c>
      <c r="D15" s="115"/>
      <c r="E15" s="136" t="s">
        <v>11</v>
      </c>
      <c r="F15" s="134">
        <v>1</v>
      </c>
      <c r="G15" s="283"/>
      <c r="H15" s="222">
        <f t="shared" si="0"/>
        <v>0</v>
      </c>
      <c r="I15" s="221">
        <f t="shared" si="1"/>
        <v>0</v>
      </c>
    </row>
    <row r="16" spans="1:9" ht="12.75">
      <c r="A16" s="141"/>
      <c r="B16" s="629"/>
      <c r="C16" s="354" t="s">
        <v>285</v>
      </c>
      <c r="D16" s="115"/>
      <c r="E16" s="223" t="str">
        <f>ESPECIFICAÇÕES!O21</f>
        <v>un</v>
      </c>
      <c r="F16" s="135">
        <f>ESPECIFICAÇÕES!P21</f>
        <v>1</v>
      </c>
      <c r="G16" s="284"/>
      <c r="H16" s="222">
        <f t="shared" si="0"/>
        <v>0</v>
      </c>
      <c r="I16" s="221">
        <f t="shared" si="1"/>
        <v>0</v>
      </c>
    </row>
    <row r="17" spans="1:9" ht="12.75">
      <c r="A17" s="141"/>
      <c r="B17" s="630"/>
      <c r="C17" s="114" t="s">
        <v>14</v>
      </c>
      <c r="D17" s="115"/>
      <c r="E17" s="136" t="s">
        <v>11</v>
      </c>
      <c r="F17" s="134">
        <v>1</v>
      </c>
      <c r="G17" s="283"/>
      <c r="H17" s="222">
        <f t="shared" si="0"/>
        <v>0</v>
      </c>
      <c r="I17" s="221">
        <f t="shared" si="1"/>
        <v>0</v>
      </c>
    </row>
    <row r="18" spans="1:9" ht="12.75">
      <c r="A18" s="141"/>
      <c r="B18" s="348" t="s">
        <v>280</v>
      </c>
      <c r="C18" s="166"/>
      <c r="D18" s="166"/>
      <c r="E18" s="113" t="s">
        <v>15</v>
      </c>
      <c r="F18" s="224">
        <f>ESPECIFICAÇÕES!P23</f>
        <v>0</v>
      </c>
      <c r="G18" s="285"/>
      <c r="H18" s="225">
        <f t="shared" si="0"/>
        <v>0</v>
      </c>
      <c r="I18" s="221">
        <f t="shared" si="1"/>
        <v>0</v>
      </c>
    </row>
    <row r="19" spans="1:9" ht="12.75">
      <c r="A19" s="141"/>
      <c r="B19" s="280" t="s">
        <v>146</v>
      </c>
      <c r="C19" s="281" t="s">
        <v>225</v>
      </c>
      <c r="D19" s="166"/>
      <c r="E19" s="113" t="s">
        <v>15</v>
      </c>
      <c r="F19" s="224">
        <f>ESPECIFICAÇÕES!P24</f>
        <v>0</v>
      </c>
      <c r="G19" s="285"/>
      <c r="H19" s="225">
        <f>F19*G19</f>
        <v>0</v>
      </c>
      <c r="I19" s="221">
        <f t="shared" si="1"/>
        <v>0</v>
      </c>
    </row>
    <row r="20" spans="1:9" ht="13.5" thickBot="1">
      <c r="A20" s="141"/>
      <c r="B20" s="282"/>
      <c r="C20" s="281" t="s">
        <v>234</v>
      </c>
      <c r="D20" s="166"/>
      <c r="E20" s="113" t="s">
        <v>15</v>
      </c>
      <c r="F20" s="224">
        <f>ESPECIFICAÇÕES!P25</f>
        <v>0</v>
      </c>
      <c r="G20" s="285"/>
      <c r="H20" s="225">
        <f>F20*G20</f>
        <v>0</v>
      </c>
      <c r="I20" s="221">
        <f t="shared" si="1"/>
        <v>0</v>
      </c>
    </row>
    <row r="21" spans="1:9" ht="13.5" thickBot="1">
      <c r="A21" s="226"/>
      <c r="B21" s="227" t="s">
        <v>16</v>
      </c>
      <c r="C21" s="196"/>
      <c r="D21" s="228"/>
      <c r="E21" s="229"/>
      <c r="F21" s="230"/>
      <c r="G21" s="231" t="s">
        <v>67</v>
      </c>
      <c r="H21" s="232">
        <f>SUM(H13:H20)</f>
        <v>0</v>
      </c>
      <c r="I21" s="233"/>
    </row>
    <row r="22" spans="1:9" ht="12.75">
      <c r="A22" s="141"/>
      <c r="B22" s="628" t="s">
        <v>184</v>
      </c>
      <c r="C22" s="114" t="s">
        <v>195</v>
      </c>
      <c r="D22" s="115"/>
      <c r="E22" s="123">
        <f>ESPECIFICAÇÕES!O27</f>
        <v>0</v>
      </c>
      <c r="F22" s="234">
        <f>ESPECIFICAÇÕES!P27</f>
        <v>0</v>
      </c>
      <c r="G22" s="286"/>
      <c r="H22" s="235">
        <f aca="true" t="shared" si="2" ref="H22:H33">F22*G22</f>
        <v>0</v>
      </c>
      <c r="I22" s="236">
        <f>IF($H$34=0,0,H22/$H$34)</f>
        <v>0</v>
      </c>
    </row>
    <row r="23" spans="1:9" ht="12.75">
      <c r="A23" s="141"/>
      <c r="B23" s="629"/>
      <c r="C23" s="354" t="s">
        <v>299</v>
      </c>
      <c r="D23" s="115"/>
      <c r="E23" s="123" t="str">
        <f>ESPECIFICAÇÕES!O28</f>
        <v>m³</v>
      </c>
      <c r="F23" s="234">
        <f>ESPECIFICAÇÕES!P28</f>
        <v>0</v>
      </c>
      <c r="G23" s="286"/>
      <c r="H23" s="235">
        <f t="shared" si="2"/>
        <v>0</v>
      </c>
      <c r="I23" s="236">
        <f aca="true" t="shared" si="3" ref="I23:I33">IF($H$34=0,0,H23/$H$34)</f>
        <v>0</v>
      </c>
    </row>
    <row r="24" spans="1:9" ht="12.75">
      <c r="A24" s="141"/>
      <c r="B24" s="629"/>
      <c r="C24" s="354" t="s">
        <v>301</v>
      </c>
      <c r="D24" s="115"/>
      <c r="E24" s="357" t="s">
        <v>148</v>
      </c>
      <c r="F24" s="234">
        <f>ESPECIFICAÇÕES!P29</f>
        <v>0</v>
      </c>
      <c r="G24" s="286"/>
      <c r="H24" s="235">
        <f t="shared" si="2"/>
        <v>0</v>
      </c>
      <c r="I24" s="236">
        <f t="shared" si="3"/>
        <v>0</v>
      </c>
    </row>
    <row r="25" spans="1:9" ht="12.75">
      <c r="A25" s="141"/>
      <c r="B25" s="629"/>
      <c r="C25" s="401" t="s">
        <v>392</v>
      </c>
      <c r="D25" s="166"/>
      <c r="E25" s="402"/>
      <c r="F25" s="403"/>
      <c r="G25" s="404"/>
      <c r="H25" s="404"/>
      <c r="I25" s="405"/>
    </row>
    <row r="26" spans="1:9" ht="12.75">
      <c r="A26" s="141"/>
      <c r="B26" s="629"/>
      <c r="C26" s="632">
        <f>ESPECIFICAÇÕES!E31</f>
        <v>0</v>
      </c>
      <c r="D26" s="633"/>
      <c r="E26" s="123" t="s">
        <v>13</v>
      </c>
      <c r="F26" s="234">
        <f>ESPECIFICAÇÕES!P31</f>
        <v>0</v>
      </c>
      <c r="G26" s="286"/>
      <c r="H26" s="235">
        <f t="shared" si="2"/>
        <v>0</v>
      </c>
      <c r="I26" s="236">
        <f t="shared" si="3"/>
        <v>0</v>
      </c>
    </row>
    <row r="27" spans="1:9" ht="12.75">
      <c r="A27" s="141"/>
      <c r="B27" s="630"/>
      <c r="C27" s="114" t="s">
        <v>210</v>
      </c>
      <c r="D27" s="115"/>
      <c r="E27" s="123" t="s">
        <v>13</v>
      </c>
      <c r="F27" s="234">
        <f>ESPECIFICAÇÕES!P32</f>
        <v>0</v>
      </c>
      <c r="G27" s="286"/>
      <c r="H27" s="235">
        <f t="shared" si="2"/>
        <v>0</v>
      </c>
      <c r="I27" s="236">
        <f t="shared" si="3"/>
        <v>0</v>
      </c>
    </row>
    <row r="28" spans="1:9" ht="12.75">
      <c r="A28" s="141"/>
      <c r="B28" s="646" t="s">
        <v>17</v>
      </c>
      <c r="C28" s="114" t="s">
        <v>199</v>
      </c>
      <c r="D28" s="115"/>
      <c r="E28" s="123" t="s">
        <v>189</v>
      </c>
      <c r="F28" s="234">
        <f>ESPECIFICAÇÕES!P33</f>
        <v>0</v>
      </c>
      <c r="G28" s="286"/>
      <c r="H28" s="235">
        <f t="shared" si="2"/>
        <v>0</v>
      </c>
      <c r="I28" s="236">
        <f t="shared" si="3"/>
        <v>0</v>
      </c>
    </row>
    <row r="29" spans="1:9" ht="12.75">
      <c r="A29" s="141"/>
      <c r="B29" s="629"/>
      <c r="C29" s="401" t="s">
        <v>393</v>
      </c>
      <c r="D29" s="179"/>
      <c r="E29" s="402"/>
      <c r="F29" s="403"/>
      <c r="G29" s="404"/>
      <c r="H29" s="404"/>
      <c r="I29" s="405"/>
    </row>
    <row r="30" spans="1:9" ht="24.75" customHeight="1">
      <c r="A30" s="141"/>
      <c r="B30" s="629"/>
      <c r="C30" s="669">
        <f>ESPECIFICAÇÕES!E35</f>
        <v>0</v>
      </c>
      <c r="D30" s="670"/>
      <c r="E30" s="189" t="str">
        <f>ESPECIFICAÇÕES!O35</f>
        <v>m</v>
      </c>
      <c r="F30" s="387">
        <f>ESPECIFICAÇÕES!P35</f>
        <v>0</v>
      </c>
      <c r="G30" s="388"/>
      <c r="H30" s="389">
        <f t="shared" si="2"/>
        <v>0</v>
      </c>
      <c r="I30" s="390">
        <f t="shared" si="3"/>
        <v>0</v>
      </c>
    </row>
    <row r="31" spans="1:9" ht="12.75">
      <c r="A31" s="141"/>
      <c r="B31" s="629"/>
      <c r="C31" s="115" t="s">
        <v>19</v>
      </c>
      <c r="D31" s="115"/>
      <c r="E31" s="123" t="s">
        <v>13</v>
      </c>
      <c r="F31" s="234">
        <f>ESPECIFICAÇÕES!P36</f>
        <v>0</v>
      </c>
      <c r="G31" s="286"/>
      <c r="H31" s="235">
        <f t="shared" si="2"/>
        <v>0</v>
      </c>
      <c r="I31" s="236">
        <f t="shared" si="3"/>
        <v>0</v>
      </c>
    </row>
    <row r="32" spans="1:9" ht="12.75">
      <c r="A32" s="141"/>
      <c r="B32" s="629"/>
      <c r="C32" s="115" t="s">
        <v>20</v>
      </c>
      <c r="D32" s="115"/>
      <c r="E32" s="123" t="s">
        <v>21</v>
      </c>
      <c r="F32" s="135">
        <f>ESPECIFICAÇÕES!P37</f>
        <v>0</v>
      </c>
      <c r="G32" s="284"/>
      <c r="H32" s="235">
        <f>F32*G32</f>
        <v>0</v>
      </c>
      <c r="I32" s="236">
        <f>IF($H$34=0,0,H32/$H$34)</f>
        <v>0</v>
      </c>
    </row>
    <row r="33" spans="1:9" ht="13.5" thickBot="1">
      <c r="A33" s="141"/>
      <c r="B33" s="647"/>
      <c r="C33" s="115" t="s">
        <v>165</v>
      </c>
      <c r="D33" s="115"/>
      <c r="E33" s="123" t="s">
        <v>189</v>
      </c>
      <c r="F33" s="134">
        <f>ESPECIFICAÇÕES!P38</f>
        <v>0</v>
      </c>
      <c r="G33" s="283"/>
      <c r="H33" s="235">
        <f t="shared" si="2"/>
        <v>0</v>
      </c>
      <c r="I33" s="236">
        <f t="shared" si="3"/>
        <v>0</v>
      </c>
    </row>
    <row r="34" spans="1:9" ht="13.5" thickBot="1">
      <c r="A34" s="226"/>
      <c r="B34" s="227" t="s">
        <v>18</v>
      </c>
      <c r="C34" s="196"/>
      <c r="D34" s="196"/>
      <c r="E34" s="229"/>
      <c r="F34" s="230"/>
      <c r="G34" s="231" t="s">
        <v>67</v>
      </c>
      <c r="H34" s="232">
        <f>SUM(H22:H33)</f>
        <v>0</v>
      </c>
      <c r="I34" s="233"/>
    </row>
    <row r="35" spans="1:9" ht="12.75">
      <c r="A35" s="141"/>
      <c r="B35" s="648" t="s">
        <v>229</v>
      </c>
      <c r="C35" s="115" t="s">
        <v>19</v>
      </c>
      <c r="D35" s="115"/>
      <c r="E35" s="123" t="s">
        <v>13</v>
      </c>
      <c r="F35" s="234">
        <f>ESPECIFICAÇÕES!P40</f>
        <v>0</v>
      </c>
      <c r="G35" s="286"/>
      <c r="H35" s="235">
        <f aca="true" t="shared" si="4" ref="H35:H42">F35*G35</f>
        <v>0</v>
      </c>
      <c r="I35" s="236">
        <f aca="true" t="shared" si="5" ref="I35:I42">IF($H$43=0,0,H35/$H$43)</f>
        <v>0</v>
      </c>
    </row>
    <row r="36" spans="1:9" ht="12.75">
      <c r="A36" s="141"/>
      <c r="B36" s="629"/>
      <c r="C36" s="115" t="s">
        <v>20</v>
      </c>
      <c r="D36" s="115"/>
      <c r="E36" s="123" t="s">
        <v>21</v>
      </c>
      <c r="F36" s="234">
        <f>ESPECIFICAÇÕES!P41</f>
        <v>0</v>
      </c>
      <c r="G36" s="286"/>
      <c r="H36" s="235">
        <f t="shared" si="4"/>
        <v>0</v>
      </c>
      <c r="I36" s="236">
        <f t="shared" si="5"/>
        <v>0</v>
      </c>
    </row>
    <row r="37" spans="1:9" ht="12.75">
      <c r="A37" s="141"/>
      <c r="B37" s="629"/>
      <c r="C37" s="115" t="s">
        <v>165</v>
      </c>
      <c r="D37" s="115"/>
      <c r="E37" s="123" t="s">
        <v>189</v>
      </c>
      <c r="F37" s="234">
        <f>ESPECIFICAÇÕES!P42</f>
        <v>0</v>
      </c>
      <c r="G37" s="286"/>
      <c r="H37" s="235">
        <f t="shared" si="4"/>
        <v>0</v>
      </c>
      <c r="I37" s="236">
        <f t="shared" si="5"/>
        <v>0</v>
      </c>
    </row>
    <row r="38" spans="1:9" ht="12.75">
      <c r="A38" s="141"/>
      <c r="B38" s="629"/>
      <c r="C38" s="194" t="s">
        <v>200</v>
      </c>
      <c r="D38" s="115"/>
      <c r="E38" s="123" t="s">
        <v>13</v>
      </c>
      <c r="F38" s="234">
        <f>ESPECIFICAÇÕES!P43</f>
        <v>0</v>
      </c>
      <c r="G38" s="286"/>
      <c r="H38" s="235">
        <f t="shared" si="4"/>
        <v>0</v>
      </c>
      <c r="I38" s="236">
        <f t="shared" si="5"/>
        <v>0</v>
      </c>
    </row>
    <row r="39" spans="1:9" ht="12.75">
      <c r="A39" s="141"/>
      <c r="B39" s="649" t="s">
        <v>232</v>
      </c>
      <c r="C39" s="237" t="s">
        <v>231</v>
      </c>
      <c r="D39" s="115"/>
      <c r="E39" s="123">
        <f>ESPECIFICAÇÕES!O44</f>
        <v>0</v>
      </c>
      <c r="F39" s="234">
        <f>ESPECIFICAÇÕES!P44</f>
        <v>0</v>
      </c>
      <c r="G39" s="286"/>
      <c r="H39" s="235">
        <f>F39*G39</f>
        <v>0</v>
      </c>
      <c r="I39" s="236">
        <f t="shared" si="5"/>
        <v>0</v>
      </c>
    </row>
    <row r="40" spans="1:9" ht="12.75">
      <c r="A40" s="141"/>
      <c r="B40" s="650"/>
      <c r="C40" s="237" t="s">
        <v>230</v>
      </c>
      <c r="D40" s="115"/>
      <c r="E40" s="123">
        <f>ESPECIFICAÇÕES!O45</f>
        <v>0</v>
      </c>
      <c r="F40" s="234">
        <f>ESPECIFICAÇÕES!P45</f>
        <v>0</v>
      </c>
      <c r="G40" s="286"/>
      <c r="H40" s="235">
        <f>F40*G40</f>
        <v>0</v>
      </c>
      <c r="I40" s="236">
        <f t="shared" si="5"/>
        <v>0</v>
      </c>
    </row>
    <row r="41" spans="1:9" ht="12.75">
      <c r="A41" s="141"/>
      <c r="B41" s="651" t="s">
        <v>308</v>
      </c>
      <c r="C41" s="237" t="s">
        <v>231</v>
      </c>
      <c r="D41" s="115"/>
      <c r="E41" s="123">
        <f>ESPECIFICAÇÕES!O46</f>
        <v>0</v>
      </c>
      <c r="F41" s="234">
        <f>ESPECIFICAÇÕES!P46</f>
        <v>0</v>
      </c>
      <c r="G41" s="286"/>
      <c r="H41" s="235">
        <f t="shared" si="4"/>
        <v>0</v>
      </c>
      <c r="I41" s="236">
        <f t="shared" si="5"/>
        <v>0</v>
      </c>
    </row>
    <row r="42" spans="1:9" ht="13.5" thickBot="1">
      <c r="A42" s="141"/>
      <c r="B42" s="652"/>
      <c r="C42" s="237" t="s">
        <v>230</v>
      </c>
      <c r="D42" s="115"/>
      <c r="E42" s="123">
        <f>ESPECIFICAÇÕES!O47</f>
        <v>0</v>
      </c>
      <c r="F42" s="234">
        <f>ESPECIFICAÇÕES!P47</f>
        <v>0</v>
      </c>
      <c r="G42" s="286"/>
      <c r="H42" s="235">
        <f t="shared" si="4"/>
        <v>0</v>
      </c>
      <c r="I42" s="236">
        <f t="shared" si="5"/>
        <v>0</v>
      </c>
    </row>
    <row r="43" spans="1:9" ht="13.5" thickBot="1">
      <c r="A43" s="226"/>
      <c r="B43" s="227" t="s">
        <v>22</v>
      </c>
      <c r="C43" s="196"/>
      <c r="D43" s="196"/>
      <c r="E43" s="229"/>
      <c r="F43" s="230"/>
      <c r="G43" s="231" t="s">
        <v>67</v>
      </c>
      <c r="H43" s="232">
        <f>SUM(H35:H42)</f>
        <v>0</v>
      </c>
      <c r="I43" s="233"/>
    </row>
    <row r="44" spans="1:9" ht="12.75">
      <c r="A44" s="141"/>
      <c r="B44" s="653" t="s">
        <v>23</v>
      </c>
      <c r="C44" s="406" t="s">
        <v>389</v>
      </c>
      <c r="D44" s="407"/>
      <c r="E44" s="263"/>
      <c r="F44" s="408"/>
      <c r="G44" s="409"/>
      <c r="H44" s="409"/>
      <c r="I44" s="410"/>
    </row>
    <row r="45" spans="1:9" ht="12.75">
      <c r="A45" s="141"/>
      <c r="B45" s="641"/>
      <c r="C45" s="641">
        <f>ESPECIFICAÇÕES!G49</f>
        <v>0</v>
      </c>
      <c r="D45" s="642"/>
      <c r="E45" s="129" t="s">
        <v>13</v>
      </c>
      <c r="F45" s="134">
        <f>ESPECIFICAÇÕES!P49</f>
        <v>0</v>
      </c>
      <c r="G45" s="283"/>
      <c r="H45" s="220">
        <f>F45*G45</f>
        <v>0</v>
      </c>
      <c r="I45" s="381">
        <f>IF($H$51=0,0,H45/$H$51)</f>
        <v>0</v>
      </c>
    </row>
    <row r="46" spans="1:9" ht="12.75">
      <c r="A46" s="141"/>
      <c r="B46" s="641"/>
      <c r="C46" s="401" t="s">
        <v>390</v>
      </c>
      <c r="D46" s="166"/>
      <c r="E46" s="402"/>
      <c r="F46" s="403"/>
      <c r="G46" s="404"/>
      <c r="H46" s="404"/>
      <c r="I46" s="405"/>
    </row>
    <row r="47" spans="1:9" ht="12.75">
      <c r="A47" s="141"/>
      <c r="B47" s="641"/>
      <c r="C47" s="641">
        <f>ESPECIFICAÇÕES!G50</f>
        <v>0</v>
      </c>
      <c r="D47" s="642"/>
      <c r="E47" s="129" t="s">
        <v>13</v>
      </c>
      <c r="F47" s="134">
        <f>ESPECIFICAÇÕES!P50</f>
        <v>0</v>
      </c>
      <c r="G47" s="283"/>
      <c r="H47" s="220">
        <f>F47*G47</f>
        <v>0</v>
      </c>
      <c r="I47" s="381">
        <f>IF($H$51=0,0,H47/$H$51)</f>
        <v>0</v>
      </c>
    </row>
    <row r="48" spans="1:9" ht="12.75">
      <c r="A48" s="141"/>
      <c r="B48" s="641"/>
      <c r="C48" s="401" t="s">
        <v>391</v>
      </c>
      <c r="D48" s="166"/>
      <c r="E48" s="402"/>
      <c r="F48" s="403"/>
      <c r="G48" s="404"/>
      <c r="H48" s="404"/>
      <c r="I48" s="405"/>
    </row>
    <row r="49" spans="1:9" ht="27" customHeight="1">
      <c r="A49" s="141"/>
      <c r="B49" s="641"/>
      <c r="C49" s="632">
        <f>ESPECIFICAÇÕES!G51</f>
        <v>0</v>
      </c>
      <c r="D49" s="633"/>
      <c r="E49" s="193" t="s">
        <v>13</v>
      </c>
      <c r="F49" s="234">
        <f>ESPECIFICAÇÕES!P51</f>
        <v>0</v>
      </c>
      <c r="G49" s="286"/>
      <c r="H49" s="235">
        <f>F49*G49</f>
        <v>0</v>
      </c>
      <c r="I49" s="236">
        <f>IF($H$51=0,0,H49/$H$51)</f>
        <v>0</v>
      </c>
    </row>
    <row r="50" spans="1:9" ht="13.5" thickBot="1">
      <c r="A50" s="141"/>
      <c r="B50" s="641"/>
      <c r="C50" s="396" t="s">
        <v>326</v>
      </c>
      <c r="D50" s="115"/>
      <c r="E50" s="123">
        <f>ESPECIFICAÇÕES!O52</f>
        <v>0</v>
      </c>
      <c r="F50" s="234">
        <f>ESPECIFICAÇÕES!P52</f>
        <v>0</v>
      </c>
      <c r="G50" s="286"/>
      <c r="H50" s="235">
        <f>F50*G50</f>
        <v>0</v>
      </c>
      <c r="I50" s="236">
        <f>IF($H$51=0,0,H50/$H$51)</f>
        <v>0</v>
      </c>
    </row>
    <row r="51" spans="1:9" ht="13.5" thickBot="1">
      <c r="A51" s="141"/>
      <c r="B51" s="640"/>
      <c r="C51" s="239" t="s">
        <v>24</v>
      </c>
      <c r="D51" s="196"/>
      <c r="E51" s="229"/>
      <c r="F51" s="230"/>
      <c r="G51" s="231" t="s">
        <v>67</v>
      </c>
      <c r="H51" s="240">
        <f>SUM(H45:H50)</f>
        <v>0</v>
      </c>
      <c r="I51" s="233"/>
    </row>
    <row r="52" spans="1:9" ht="12.75">
      <c r="A52" s="141"/>
      <c r="B52" s="375"/>
      <c r="C52" s="380" t="s">
        <v>353</v>
      </c>
      <c r="D52" s="116"/>
      <c r="E52" s="376"/>
      <c r="F52" s="377"/>
      <c r="G52" s="378"/>
      <c r="H52" s="378"/>
      <c r="I52" s="379"/>
    </row>
    <row r="53" spans="1:9" ht="12.75">
      <c r="A53" s="141"/>
      <c r="B53" s="629" t="s">
        <v>25</v>
      </c>
      <c r="C53" s="632">
        <f>ESPECIFICAÇÕES!E55</f>
        <v>0</v>
      </c>
      <c r="D53" s="633"/>
      <c r="E53" s="123">
        <f>ESPECIFICAÇÕES!O54</f>
        <v>0</v>
      </c>
      <c r="F53" s="234">
        <f>ESPECIFICAÇÕES!P54</f>
        <v>0</v>
      </c>
      <c r="G53" s="286"/>
      <c r="H53" s="235">
        <f>F53*G53</f>
        <v>0</v>
      </c>
      <c r="I53" s="236">
        <f aca="true" t="shared" si="6" ref="I53:I70">IF($H$71=0,0,H53/$H$71)</f>
        <v>0</v>
      </c>
    </row>
    <row r="54" spans="1:9" ht="12.75">
      <c r="A54" s="141"/>
      <c r="B54" s="629"/>
      <c r="C54" s="560">
        <f>ESPECIFICAÇÕES!E56</f>
        <v>0</v>
      </c>
      <c r="D54" s="551"/>
      <c r="E54" s="123">
        <f>ESPECIFICAÇÕES!O56</f>
        <v>0</v>
      </c>
      <c r="F54" s="234">
        <f>ESPECIFICAÇÕES!P56</f>
        <v>0</v>
      </c>
      <c r="G54" s="286"/>
      <c r="H54" s="235">
        <f aca="true" t="shared" si="7" ref="H54:H70">F54*G54</f>
        <v>0</v>
      </c>
      <c r="I54" s="236">
        <f t="shared" si="6"/>
        <v>0</v>
      </c>
    </row>
    <row r="55" spans="1:9" ht="12.75">
      <c r="A55" s="141"/>
      <c r="B55" s="629"/>
      <c r="C55" s="634">
        <f>ESPECIFICAÇÕES!E57</f>
        <v>0</v>
      </c>
      <c r="D55" s="635"/>
      <c r="E55" s="129">
        <f>ESPECIFICAÇÕES!O57</f>
        <v>0</v>
      </c>
      <c r="F55" s="134">
        <f>ESPECIFICAÇÕES!P57</f>
        <v>0</v>
      </c>
      <c r="G55" s="286"/>
      <c r="H55" s="220">
        <f t="shared" si="7"/>
        <v>0</v>
      </c>
      <c r="I55" s="381">
        <f t="shared" si="6"/>
        <v>0</v>
      </c>
    </row>
    <row r="56" spans="1:9" ht="12.75">
      <c r="A56" s="141"/>
      <c r="B56" s="629"/>
      <c r="C56" s="382" t="s">
        <v>354</v>
      </c>
      <c r="D56" s="117"/>
      <c r="E56" s="383"/>
      <c r="F56" s="384"/>
      <c r="G56" s="385"/>
      <c r="H56" s="385"/>
      <c r="I56" s="386"/>
    </row>
    <row r="57" spans="1:9" ht="12.75">
      <c r="A57" s="141"/>
      <c r="B57" s="629"/>
      <c r="C57" s="560">
        <f>ESPECIFICAÇÕES!E59</f>
        <v>0</v>
      </c>
      <c r="D57" s="551"/>
      <c r="E57" s="123">
        <f>ESPECIFICAÇÕES!O58</f>
        <v>0</v>
      </c>
      <c r="F57" s="234">
        <f>ESPECIFICAÇÕES!P58</f>
        <v>0</v>
      </c>
      <c r="G57" s="286"/>
      <c r="H57" s="235">
        <f>F57*G57</f>
        <v>0</v>
      </c>
      <c r="I57" s="236">
        <f t="shared" si="6"/>
        <v>0</v>
      </c>
    </row>
    <row r="58" spans="1:9" ht="12.75">
      <c r="A58" s="141"/>
      <c r="B58" s="629"/>
      <c r="C58" s="560">
        <f>ESPECIFICAÇÕES!E60</f>
        <v>0</v>
      </c>
      <c r="D58" s="551"/>
      <c r="E58" s="123">
        <f>ESPECIFICAÇÕES!O60</f>
        <v>0</v>
      </c>
      <c r="F58" s="234">
        <f>ESPECIFICAÇÕES!P60</f>
        <v>0</v>
      </c>
      <c r="G58" s="286"/>
      <c r="H58" s="235">
        <f>F58*G58</f>
        <v>0</v>
      </c>
      <c r="I58" s="236">
        <f t="shared" si="6"/>
        <v>0</v>
      </c>
    </row>
    <row r="59" spans="1:9" ht="12.75">
      <c r="A59" s="141"/>
      <c r="B59" s="629"/>
      <c r="C59" s="560">
        <f>ESPECIFICAÇÕES!E61</f>
        <v>0</v>
      </c>
      <c r="D59" s="551"/>
      <c r="E59" s="123">
        <f>ESPECIFICAÇÕES!O61</f>
        <v>0</v>
      </c>
      <c r="F59" s="234">
        <f>ESPECIFICAÇÕES!P61</f>
        <v>0</v>
      </c>
      <c r="G59" s="286"/>
      <c r="H59" s="235">
        <f>F59*G59</f>
        <v>0</v>
      </c>
      <c r="I59" s="236">
        <f t="shared" si="6"/>
        <v>0</v>
      </c>
    </row>
    <row r="60" spans="1:9" ht="12.75">
      <c r="A60" s="141"/>
      <c r="B60" s="629"/>
      <c r="C60" s="382" t="s">
        <v>378</v>
      </c>
      <c r="D60" s="117"/>
      <c r="E60" s="383"/>
      <c r="F60" s="384"/>
      <c r="G60" s="385"/>
      <c r="H60" s="385"/>
      <c r="I60" s="386"/>
    </row>
    <row r="61" spans="1:9" ht="12.75">
      <c r="A61" s="141"/>
      <c r="B61" s="629"/>
      <c r="C61" s="560">
        <f>ESPECIFICAÇÕES!E63</f>
        <v>0</v>
      </c>
      <c r="D61" s="551"/>
      <c r="E61" s="123">
        <f>ESPECIFICAÇÕES!O62</f>
        <v>0</v>
      </c>
      <c r="F61" s="234">
        <f>ESPECIFICAÇÕES!P62</f>
        <v>0</v>
      </c>
      <c r="G61" s="286"/>
      <c r="H61" s="235">
        <f t="shared" si="7"/>
        <v>0</v>
      </c>
      <c r="I61" s="236">
        <f t="shared" si="6"/>
        <v>0</v>
      </c>
    </row>
    <row r="62" spans="1:9" ht="12.75">
      <c r="A62" s="141"/>
      <c r="B62" s="629"/>
      <c r="C62" s="560">
        <f>ESPECIFICAÇÕES!E64</f>
        <v>0</v>
      </c>
      <c r="D62" s="551"/>
      <c r="E62" s="123">
        <f>ESPECIFICAÇÕES!O64</f>
        <v>0</v>
      </c>
      <c r="F62" s="234">
        <f>ESPECIFICAÇÕES!P64</f>
        <v>0</v>
      </c>
      <c r="G62" s="286"/>
      <c r="H62" s="235">
        <f t="shared" si="7"/>
        <v>0</v>
      </c>
      <c r="I62" s="236">
        <f t="shared" si="6"/>
        <v>0</v>
      </c>
    </row>
    <row r="63" spans="1:9" ht="12.75">
      <c r="A63" s="141"/>
      <c r="B63" s="629"/>
      <c r="C63" s="560">
        <f>ESPECIFICAÇÕES!E65</f>
        <v>0</v>
      </c>
      <c r="D63" s="551"/>
      <c r="E63" s="123">
        <f>ESPECIFICAÇÕES!O65</f>
        <v>0</v>
      </c>
      <c r="F63" s="234">
        <f>ESPECIFICAÇÕES!P65</f>
        <v>0</v>
      </c>
      <c r="G63" s="286"/>
      <c r="H63" s="235">
        <f t="shared" si="7"/>
        <v>0</v>
      </c>
      <c r="I63" s="236">
        <f t="shared" si="6"/>
        <v>0</v>
      </c>
    </row>
    <row r="64" spans="1:9" ht="12.75">
      <c r="A64" s="141"/>
      <c r="B64" s="629"/>
      <c r="C64" s="382" t="s">
        <v>356</v>
      </c>
      <c r="D64" s="117"/>
      <c r="E64" s="383"/>
      <c r="F64" s="384"/>
      <c r="G64" s="385"/>
      <c r="H64" s="385"/>
      <c r="I64" s="386"/>
    </row>
    <row r="65" spans="1:9" ht="12.75">
      <c r="A65" s="141"/>
      <c r="B65" s="629"/>
      <c r="C65" s="560">
        <f>ESPECIFICAÇÕES!E67</f>
        <v>0</v>
      </c>
      <c r="D65" s="551"/>
      <c r="E65" s="123">
        <f>ESPECIFICAÇÕES!O66</f>
        <v>0</v>
      </c>
      <c r="F65" s="234">
        <f>ESPECIFICAÇÕES!P66</f>
        <v>0</v>
      </c>
      <c r="G65" s="286"/>
      <c r="H65" s="235">
        <f t="shared" si="7"/>
        <v>0</v>
      </c>
      <c r="I65" s="236">
        <f t="shared" si="6"/>
        <v>0</v>
      </c>
    </row>
    <row r="66" spans="1:9" ht="12.75">
      <c r="A66" s="141"/>
      <c r="B66" s="629"/>
      <c r="C66" s="382" t="s">
        <v>379</v>
      </c>
      <c r="D66" s="117"/>
      <c r="E66" s="383"/>
      <c r="F66" s="384"/>
      <c r="G66" s="385"/>
      <c r="H66" s="385"/>
      <c r="I66" s="386"/>
    </row>
    <row r="67" spans="1:9" ht="12.75">
      <c r="A67" s="141"/>
      <c r="B67" s="629"/>
      <c r="C67" s="560">
        <f>ESPECIFICAÇÕES!E69</f>
        <v>0</v>
      </c>
      <c r="D67" s="551"/>
      <c r="E67" s="123">
        <f>ESPECIFICAÇÕES!O68</f>
        <v>0</v>
      </c>
      <c r="F67" s="234">
        <f>ESPECIFICAÇÕES!P68</f>
        <v>0</v>
      </c>
      <c r="G67" s="286"/>
      <c r="H67" s="235">
        <f>F67*G67</f>
        <v>0</v>
      </c>
      <c r="I67" s="236">
        <f t="shared" si="6"/>
        <v>0</v>
      </c>
    </row>
    <row r="68" spans="1:9" ht="12.75">
      <c r="A68" s="141"/>
      <c r="B68" s="629"/>
      <c r="C68" s="382" t="s">
        <v>380</v>
      </c>
      <c r="D68" s="117"/>
      <c r="E68" s="383"/>
      <c r="F68" s="384"/>
      <c r="G68" s="385"/>
      <c r="H68" s="385"/>
      <c r="I68" s="386"/>
    </row>
    <row r="69" spans="1:9" ht="12.75">
      <c r="A69" s="141"/>
      <c r="B69" s="629"/>
      <c r="C69" s="560">
        <f>ESPECIFICAÇÕES!E71</f>
        <v>0</v>
      </c>
      <c r="D69" s="551"/>
      <c r="E69" s="123">
        <f>ESPECIFICAÇÕES!O70</f>
        <v>0</v>
      </c>
      <c r="F69" s="234">
        <f>ESPECIFICAÇÕES!P70</f>
        <v>0</v>
      </c>
      <c r="G69" s="286"/>
      <c r="H69" s="235">
        <f t="shared" si="7"/>
        <v>0</v>
      </c>
      <c r="I69" s="236">
        <f t="shared" si="6"/>
        <v>0</v>
      </c>
    </row>
    <row r="70" spans="1:9" ht="13.5" thickBot="1">
      <c r="A70" s="141"/>
      <c r="B70" s="629"/>
      <c r="C70" s="560">
        <f>ESPECIFICAÇÕES!E72</f>
        <v>0</v>
      </c>
      <c r="D70" s="551"/>
      <c r="E70" s="123">
        <f>ESPECIFICAÇÕES!O72</f>
        <v>0</v>
      </c>
      <c r="F70" s="234">
        <f>ESPECIFICAÇÕES!P72</f>
        <v>0</v>
      </c>
      <c r="G70" s="286"/>
      <c r="H70" s="235">
        <f t="shared" si="7"/>
        <v>0</v>
      </c>
      <c r="I70" s="236">
        <f t="shared" si="6"/>
        <v>0</v>
      </c>
    </row>
    <row r="71" spans="1:9" ht="13.5" thickBot="1">
      <c r="A71" s="141"/>
      <c r="B71" s="631"/>
      <c r="C71" s="239" t="s">
        <v>27</v>
      </c>
      <c r="D71" s="196"/>
      <c r="E71" s="229"/>
      <c r="F71" s="230"/>
      <c r="G71" s="231" t="s">
        <v>67</v>
      </c>
      <c r="H71" s="240">
        <f>SUM(H53:H70)</f>
        <v>0</v>
      </c>
      <c r="I71" s="233"/>
    </row>
    <row r="72" spans="1:9" ht="12.75">
      <c r="A72" s="141"/>
      <c r="B72" s="643" t="s">
        <v>28</v>
      </c>
      <c r="C72" s="241" t="s">
        <v>89</v>
      </c>
      <c r="D72" s="116"/>
      <c r="E72" s="130" t="s">
        <v>26</v>
      </c>
      <c r="F72" s="242">
        <f>ESPECIFICAÇÕES!P73</f>
        <v>0</v>
      </c>
      <c r="G72" s="294"/>
      <c r="H72" s="243">
        <f>F72*G72</f>
        <v>0</v>
      </c>
      <c r="I72" s="244">
        <f>IF($H$76=0,0,H72/$H$76)</f>
        <v>0</v>
      </c>
    </row>
    <row r="73" spans="1:9" ht="12.75">
      <c r="A73" s="141"/>
      <c r="B73" s="644"/>
      <c r="C73" s="237" t="s">
        <v>90</v>
      </c>
      <c r="D73" s="117"/>
      <c r="E73" s="245" t="s">
        <v>26</v>
      </c>
      <c r="F73" s="135">
        <f>ESPECIFICAÇÕES!P74</f>
        <v>0</v>
      </c>
      <c r="G73" s="284"/>
      <c r="H73" s="222">
        <f>F73*G73</f>
        <v>0</v>
      </c>
      <c r="I73" s="246">
        <f>IF($H$76=0,0,H73/$H$76)</f>
        <v>0</v>
      </c>
    </row>
    <row r="74" spans="1:9" ht="12.75">
      <c r="A74" s="141"/>
      <c r="B74" s="644"/>
      <c r="C74" s="237" t="s">
        <v>91</v>
      </c>
      <c r="D74" s="117"/>
      <c r="E74" s="245" t="s">
        <v>26</v>
      </c>
      <c r="F74" s="135">
        <f>ESPECIFICAÇÕES!P75</f>
        <v>0</v>
      </c>
      <c r="G74" s="284"/>
      <c r="H74" s="222">
        <f>F74*G74</f>
        <v>0</v>
      </c>
      <c r="I74" s="246">
        <f>IF($H$76=0,0,H74/$H$76)</f>
        <v>0</v>
      </c>
    </row>
    <row r="75" spans="1:9" ht="13.5" thickBot="1">
      <c r="A75" s="141"/>
      <c r="B75" s="644"/>
      <c r="C75" s="237" t="s">
        <v>235</v>
      </c>
      <c r="D75" s="117"/>
      <c r="E75" s="238" t="s">
        <v>26</v>
      </c>
      <c r="F75" s="254">
        <f>ESPECIFICAÇÕES!P76</f>
        <v>0</v>
      </c>
      <c r="G75" s="284"/>
      <c r="H75" s="222">
        <f>F75*G75</f>
        <v>0</v>
      </c>
      <c r="I75" s="247">
        <f>IF($H$76=0,0,H75/$H$76)</f>
        <v>0</v>
      </c>
    </row>
    <row r="76" spans="1:9" ht="13.5" thickBot="1">
      <c r="A76" s="141"/>
      <c r="B76" s="631"/>
      <c r="C76" s="239" t="s">
        <v>29</v>
      </c>
      <c r="D76" s="196"/>
      <c r="E76" s="229"/>
      <c r="F76" s="230"/>
      <c r="G76" s="231" t="s">
        <v>67</v>
      </c>
      <c r="H76" s="240">
        <f>SUM(H72:H75)</f>
        <v>0</v>
      </c>
      <c r="I76" s="233"/>
    </row>
    <row r="77" spans="1:9" ht="12.75">
      <c r="A77" s="141"/>
      <c r="B77" s="628" t="s">
        <v>30</v>
      </c>
      <c r="C77" s="624">
        <f>ESPECIFICAÇÕES!H77</f>
        <v>0</v>
      </c>
      <c r="D77" s="625"/>
      <c r="E77" s="238" t="s">
        <v>13</v>
      </c>
      <c r="F77" s="234">
        <f>ESPECIFICAÇÕES!P77</f>
        <v>0</v>
      </c>
      <c r="G77" s="286"/>
      <c r="H77" s="235">
        <f>F77*G77</f>
        <v>0</v>
      </c>
      <c r="I77" s="236">
        <f>IF($H$81=0,0,H77/$H$81)</f>
        <v>0</v>
      </c>
    </row>
    <row r="78" spans="1:9" ht="12.75">
      <c r="A78" s="141"/>
      <c r="B78" s="629"/>
      <c r="C78" s="626">
        <f>ESPECIFICAÇÕES!H78</f>
        <v>0</v>
      </c>
      <c r="D78" s="627"/>
      <c r="E78" s="238" t="s">
        <v>13</v>
      </c>
      <c r="F78" s="234">
        <f>ESPECIFICAÇÕES!P78</f>
        <v>0</v>
      </c>
      <c r="G78" s="286"/>
      <c r="H78" s="235">
        <f>F78*G78</f>
        <v>0</v>
      </c>
      <c r="I78" s="236">
        <f>IF($H$81=0,0,H78/$H$81)</f>
        <v>0</v>
      </c>
    </row>
    <row r="79" spans="1:9" ht="12.75">
      <c r="A79" s="141"/>
      <c r="B79" s="629"/>
      <c r="C79" s="626">
        <f>ESPECIFICAÇÕES!H79</f>
        <v>0</v>
      </c>
      <c r="D79" s="627"/>
      <c r="E79" s="123" t="str">
        <f>ESPECIFICAÇÕES!O79</f>
        <v>m²</v>
      </c>
      <c r="F79" s="234">
        <f>ESPECIFICAÇÕES!P79</f>
        <v>0</v>
      </c>
      <c r="G79" s="286"/>
      <c r="H79" s="235">
        <f>F79*G79</f>
        <v>0</v>
      </c>
      <c r="I79" s="236">
        <f>IF($H$81=0,0,H79/$H$81)</f>
        <v>0</v>
      </c>
    </row>
    <row r="80" spans="1:9" ht="13.5" thickBot="1">
      <c r="A80" s="141"/>
      <c r="B80" s="629"/>
      <c r="C80" s="622">
        <f>ESPECIFICAÇÕES!H80</f>
        <v>0</v>
      </c>
      <c r="D80" s="623"/>
      <c r="E80" s="123" t="str">
        <f>ESPECIFICAÇÕES!O80</f>
        <v>m²</v>
      </c>
      <c r="F80" s="234">
        <f>ESPECIFICAÇÕES!P80</f>
        <v>0</v>
      </c>
      <c r="G80" s="286"/>
      <c r="H80" s="235">
        <f>F80*G80</f>
        <v>0</v>
      </c>
      <c r="I80" s="236">
        <f>IF($H$81=0,0,H80/$H$81)</f>
        <v>0</v>
      </c>
    </row>
    <row r="81" spans="1:9" ht="13.5" thickBot="1">
      <c r="A81" s="226"/>
      <c r="B81" s="631"/>
      <c r="C81" s="239" t="s">
        <v>31</v>
      </c>
      <c r="D81" s="196"/>
      <c r="E81" s="229"/>
      <c r="F81" s="230"/>
      <c r="G81" s="231" t="s">
        <v>67</v>
      </c>
      <c r="H81" s="240">
        <f>SUM(H77:H80)</f>
        <v>0</v>
      </c>
      <c r="I81" s="233"/>
    </row>
    <row r="82" spans="1:9" ht="12.75">
      <c r="A82" s="248"/>
      <c r="B82" s="653" t="s">
        <v>32</v>
      </c>
      <c r="C82" s="363" t="s">
        <v>350</v>
      </c>
      <c r="D82" s="116"/>
      <c r="E82" s="123" t="s">
        <v>13</v>
      </c>
      <c r="F82" s="242">
        <f>ESPECIFICAÇÕES!P82</f>
        <v>0</v>
      </c>
      <c r="G82" s="297"/>
      <c r="H82" s="250">
        <f>F82*G82</f>
        <v>0</v>
      </c>
      <c r="I82" s="251">
        <f>IF($H$85=0,0,H82/$H$85)</f>
        <v>0</v>
      </c>
    </row>
    <row r="83" spans="1:9" ht="12.75">
      <c r="A83" s="141"/>
      <c r="B83" s="641"/>
      <c r="C83" s="194" t="s">
        <v>33</v>
      </c>
      <c r="E83" s="123" t="s">
        <v>13</v>
      </c>
      <c r="F83" s="135">
        <f>ESPECIFICAÇÕES!P83</f>
        <v>0</v>
      </c>
      <c r="G83" s="285"/>
      <c r="H83" s="235">
        <f>F83*G83</f>
        <v>0</v>
      </c>
      <c r="I83" s="252">
        <f>IF($H$85=0,0,H83/$H$85)</f>
        <v>0</v>
      </c>
    </row>
    <row r="84" spans="1:9" ht="13.5" thickBot="1">
      <c r="A84" s="141"/>
      <c r="B84" s="641"/>
      <c r="C84" s="237" t="s">
        <v>236</v>
      </c>
      <c r="D84" s="117"/>
      <c r="E84" s="123" t="s">
        <v>148</v>
      </c>
      <c r="F84" s="254">
        <f>ESPECIFICAÇÕES!P84</f>
        <v>0</v>
      </c>
      <c r="G84" s="284"/>
      <c r="H84" s="235">
        <f>F84*G84</f>
        <v>0</v>
      </c>
      <c r="I84" s="253">
        <f>IF($H$85=0,0,H84/$H$85)</f>
        <v>0</v>
      </c>
    </row>
    <row r="85" spans="1:9" ht="13.5" thickBot="1">
      <c r="A85" s="141"/>
      <c r="B85" s="640"/>
      <c r="C85" s="239" t="s">
        <v>34</v>
      </c>
      <c r="D85" s="196"/>
      <c r="E85" s="229"/>
      <c r="F85" s="230"/>
      <c r="G85" s="231" t="s">
        <v>67</v>
      </c>
      <c r="H85" s="240">
        <f>SUM(H82:H84)</f>
        <v>0</v>
      </c>
      <c r="I85" s="233"/>
    </row>
    <row r="86" spans="1:9" ht="12.75">
      <c r="A86" s="141"/>
      <c r="B86" s="628" t="s">
        <v>185</v>
      </c>
      <c r="C86" s="116" t="s">
        <v>92</v>
      </c>
      <c r="D86" s="178"/>
      <c r="E86" s="123" t="s">
        <v>13</v>
      </c>
      <c r="F86" s="135">
        <f>ESPECIFICAÇÕES!P85</f>
        <v>0</v>
      </c>
      <c r="G86" s="284"/>
      <c r="H86" s="235">
        <f>F86*G86</f>
        <v>0</v>
      </c>
      <c r="I86" s="236">
        <f>IF($H$90=0,0,H86/$H$90)</f>
        <v>0</v>
      </c>
    </row>
    <row r="87" spans="1:9" ht="12.75">
      <c r="A87" s="141"/>
      <c r="B87" s="629"/>
      <c r="C87" s="117" t="s">
        <v>201</v>
      </c>
      <c r="D87" s="182"/>
      <c r="E87" s="123" t="s">
        <v>13</v>
      </c>
      <c r="F87" s="135">
        <f>ESPECIFICAÇÕES!P86</f>
        <v>0</v>
      </c>
      <c r="G87" s="284"/>
      <c r="H87" s="235">
        <f>F87*G87</f>
        <v>0</v>
      </c>
      <c r="I87" s="236">
        <f>IF($H$90=0,0,H87/$H$90)</f>
        <v>0</v>
      </c>
    </row>
    <row r="88" spans="1:9" ht="12.75">
      <c r="A88" s="141"/>
      <c r="B88" s="629"/>
      <c r="C88" s="117" t="s">
        <v>202</v>
      </c>
      <c r="D88" s="182"/>
      <c r="E88" s="123" t="s">
        <v>13</v>
      </c>
      <c r="F88" s="135">
        <f>ESPECIFICAÇÕES!P87</f>
        <v>0</v>
      </c>
      <c r="G88" s="284"/>
      <c r="H88" s="235">
        <f>F88*G88</f>
        <v>0</v>
      </c>
      <c r="I88" s="236">
        <f>IF($H$90=0,0,H88/$H$90)</f>
        <v>0</v>
      </c>
    </row>
    <row r="89" spans="1:9" ht="13.5" thickBot="1">
      <c r="A89" s="141"/>
      <c r="B89" s="629"/>
      <c r="C89" s="560">
        <f>ESPECIFICAÇÕES!G88</f>
        <v>0</v>
      </c>
      <c r="D89" s="551"/>
      <c r="E89" s="197">
        <f>ESPECIFICAÇÕES!O88</f>
        <v>0</v>
      </c>
      <c r="F89" s="135">
        <f>ESPECIFICAÇÕES!P88</f>
        <v>0</v>
      </c>
      <c r="G89" s="298"/>
      <c r="H89" s="235">
        <f>F89*G89</f>
        <v>0</v>
      </c>
      <c r="I89" s="236">
        <f>IF($H$90=0,0,H89/$H$90)</f>
        <v>0</v>
      </c>
    </row>
    <row r="90" spans="1:9" ht="13.5" thickBot="1">
      <c r="A90" s="226"/>
      <c r="B90" s="631"/>
      <c r="C90" s="239" t="s">
        <v>35</v>
      </c>
      <c r="D90" s="196"/>
      <c r="E90" s="229"/>
      <c r="F90" s="230"/>
      <c r="G90" s="231" t="s">
        <v>67</v>
      </c>
      <c r="H90" s="240">
        <f>SUM(H86:H89)</f>
        <v>0</v>
      </c>
      <c r="I90" s="233"/>
    </row>
    <row r="91" spans="1:9" ht="12.75">
      <c r="A91" s="141"/>
      <c r="B91" s="628" t="s">
        <v>197</v>
      </c>
      <c r="C91" s="115" t="s">
        <v>37</v>
      </c>
      <c r="D91" s="115"/>
      <c r="E91" s="123" t="s">
        <v>13</v>
      </c>
      <c r="F91" s="234">
        <f>ESPECIFICAÇÕES!P90</f>
        <v>0</v>
      </c>
      <c r="G91" s="286"/>
      <c r="H91" s="235">
        <f aca="true" t="shared" si="8" ref="H91:H97">F91*G91</f>
        <v>0</v>
      </c>
      <c r="I91" s="236">
        <f>IF($H$98=0,0,H91/$H$98)</f>
        <v>0</v>
      </c>
    </row>
    <row r="92" spans="1:9" ht="12.75">
      <c r="A92" s="141"/>
      <c r="B92" s="629"/>
      <c r="C92" s="115" t="s">
        <v>38</v>
      </c>
      <c r="D92" s="115"/>
      <c r="E92" s="123" t="s">
        <v>13</v>
      </c>
      <c r="F92" s="234">
        <f>ESPECIFICAÇÕES!P91</f>
        <v>0</v>
      </c>
      <c r="G92" s="286"/>
      <c r="H92" s="235">
        <f t="shared" si="8"/>
        <v>0</v>
      </c>
      <c r="I92" s="236">
        <f aca="true" t="shared" si="9" ref="I92:I97">IF($H$98=0,0,H92/$H$98)</f>
        <v>0</v>
      </c>
    </row>
    <row r="93" spans="1:9" ht="12.75">
      <c r="A93" s="141"/>
      <c r="B93" s="629"/>
      <c r="C93" s="115" t="s">
        <v>39</v>
      </c>
      <c r="D93" s="115"/>
      <c r="E93" s="123" t="s">
        <v>13</v>
      </c>
      <c r="F93" s="234">
        <f>ESPECIFICAÇÕES!P92</f>
        <v>0</v>
      </c>
      <c r="G93" s="286"/>
      <c r="H93" s="235">
        <f t="shared" si="8"/>
        <v>0</v>
      </c>
      <c r="I93" s="236">
        <f t="shared" si="9"/>
        <v>0</v>
      </c>
    </row>
    <row r="94" spans="1:9" ht="12.75">
      <c r="A94" s="141"/>
      <c r="B94" s="629"/>
      <c r="C94" s="368" t="s">
        <v>241</v>
      </c>
      <c r="D94" s="115"/>
      <c r="E94" s="123" t="s">
        <v>13</v>
      </c>
      <c r="F94" s="234">
        <f>ESPECIFICAÇÕES!P93</f>
        <v>0</v>
      </c>
      <c r="G94" s="286"/>
      <c r="H94" s="235">
        <f t="shared" si="8"/>
        <v>0</v>
      </c>
      <c r="I94" s="236">
        <f t="shared" si="9"/>
        <v>0</v>
      </c>
    </row>
    <row r="95" spans="1:9" ht="12.75">
      <c r="A95" s="141"/>
      <c r="B95" s="629"/>
      <c r="C95" s="560">
        <f>ESPECIFICAÇÕES!E94</f>
        <v>0</v>
      </c>
      <c r="D95" s="551"/>
      <c r="E95" s="123">
        <f>ESPECIFICAÇÕES!O94</f>
        <v>0</v>
      </c>
      <c r="F95" s="234">
        <f>ESPECIFICAÇÕES!P94</f>
        <v>0</v>
      </c>
      <c r="G95" s="286"/>
      <c r="H95" s="235">
        <f t="shared" si="8"/>
        <v>0</v>
      </c>
      <c r="I95" s="236">
        <f t="shared" si="9"/>
        <v>0</v>
      </c>
    </row>
    <row r="96" spans="1:9" ht="12.75">
      <c r="A96" s="141"/>
      <c r="B96" s="629"/>
      <c r="C96" s="560">
        <f>ESPECIFICAÇÕES!E95</f>
        <v>0</v>
      </c>
      <c r="D96" s="551"/>
      <c r="E96" s="123">
        <f>ESPECIFICAÇÕES!O95</f>
        <v>0</v>
      </c>
      <c r="F96" s="234">
        <f>ESPECIFICAÇÕES!P95</f>
        <v>0</v>
      </c>
      <c r="G96" s="286"/>
      <c r="H96" s="235">
        <f t="shared" si="8"/>
        <v>0</v>
      </c>
      <c r="I96" s="236">
        <f t="shared" si="9"/>
        <v>0</v>
      </c>
    </row>
    <row r="97" spans="1:9" ht="13.5" thickBot="1">
      <c r="A97" s="141"/>
      <c r="B97" s="629"/>
      <c r="C97" s="560">
        <f>ESPECIFICAÇÕES!E96</f>
        <v>0</v>
      </c>
      <c r="D97" s="551"/>
      <c r="E97" s="123">
        <f>ESPECIFICAÇÕES!O96</f>
        <v>0</v>
      </c>
      <c r="F97" s="234">
        <f>ESPECIFICAÇÕES!P96</f>
        <v>0</v>
      </c>
      <c r="G97" s="286"/>
      <c r="H97" s="235">
        <f t="shared" si="8"/>
        <v>0</v>
      </c>
      <c r="I97" s="236">
        <f t="shared" si="9"/>
        <v>0</v>
      </c>
    </row>
    <row r="98" spans="1:9" ht="13.5" thickBot="1">
      <c r="A98" s="141"/>
      <c r="B98" s="631"/>
      <c r="C98" s="239" t="s">
        <v>41</v>
      </c>
      <c r="D98" s="196"/>
      <c r="E98" s="229"/>
      <c r="F98" s="230"/>
      <c r="G98" s="231" t="s">
        <v>67</v>
      </c>
      <c r="H98" s="240">
        <f>SUM(H91:H97)</f>
        <v>0</v>
      </c>
      <c r="I98" s="233"/>
    </row>
    <row r="99" spans="1:9" ht="12.75">
      <c r="A99" s="141"/>
      <c r="B99" s="643" t="s">
        <v>81</v>
      </c>
      <c r="C99" s="114" t="s">
        <v>37</v>
      </c>
      <c r="D99" s="115"/>
      <c r="E99" s="123" t="s">
        <v>13</v>
      </c>
      <c r="F99" s="234">
        <f>ESPECIFICAÇÕES!P97</f>
        <v>0</v>
      </c>
      <c r="G99" s="286"/>
      <c r="H99" s="235">
        <f>F99*G99</f>
        <v>0</v>
      </c>
      <c r="I99" s="236">
        <f>IF($H$104=0,0,H99/$H$104)</f>
        <v>0</v>
      </c>
    </row>
    <row r="100" spans="1:9" ht="12.75">
      <c r="A100" s="141"/>
      <c r="B100" s="644"/>
      <c r="C100" s="114" t="s">
        <v>38</v>
      </c>
      <c r="D100" s="115"/>
      <c r="E100" s="123" t="s">
        <v>13</v>
      </c>
      <c r="F100" s="234">
        <f>ESPECIFICAÇÕES!P98</f>
        <v>0</v>
      </c>
      <c r="G100" s="286"/>
      <c r="H100" s="235">
        <f>F100*G100</f>
        <v>0</v>
      </c>
      <c r="I100" s="236">
        <f>IF($H$104=0,0,H100/$H$104)</f>
        <v>0</v>
      </c>
    </row>
    <row r="101" spans="1:9" ht="12.75">
      <c r="A101" s="141"/>
      <c r="B101" s="644"/>
      <c r="C101" s="114" t="s">
        <v>39</v>
      </c>
      <c r="D101" s="115"/>
      <c r="E101" s="123" t="s">
        <v>13</v>
      </c>
      <c r="F101" s="234">
        <f>ESPECIFICAÇÕES!P99</f>
        <v>0</v>
      </c>
      <c r="G101" s="286"/>
      <c r="H101" s="235">
        <f>F101*G101</f>
        <v>0</v>
      </c>
      <c r="I101" s="236">
        <f>IF($H$104=0,0,H101/$H$104)</f>
        <v>0</v>
      </c>
    </row>
    <row r="102" spans="1:9" ht="12.75">
      <c r="A102" s="141"/>
      <c r="B102" s="644"/>
      <c r="C102" s="560">
        <f>ESPECIFICAÇÕES!E100</f>
        <v>0</v>
      </c>
      <c r="D102" s="551"/>
      <c r="E102" s="123">
        <f>ESPECIFICAÇÕES!O100</f>
        <v>0</v>
      </c>
      <c r="F102" s="234">
        <f>ESPECIFICAÇÕES!P100</f>
        <v>0</v>
      </c>
      <c r="G102" s="286"/>
      <c r="H102" s="235">
        <f>F102*G102</f>
        <v>0</v>
      </c>
      <c r="I102" s="236">
        <f>IF($H$104=0,0,H102/$H$104)</f>
        <v>0</v>
      </c>
    </row>
    <row r="103" spans="1:9" ht="13.5" thickBot="1">
      <c r="A103" s="141"/>
      <c r="B103" s="644"/>
      <c r="C103" s="560">
        <f>ESPECIFICAÇÕES!E101</f>
        <v>0</v>
      </c>
      <c r="D103" s="551"/>
      <c r="E103" s="129">
        <f>ESPECIFICAÇÕES!O101</f>
        <v>0</v>
      </c>
      <c r="F103" s="234">
        <f>ESPECIFICAÇÕES!P101</f>
        <v>0</v>
      </c>
      <c r="G103" s="286"/>
      <c r="H103" s="235">
        <f>F103*G103</f>
        <v>0</v>
      </c>
      <c r="I103" s="236">
        <f>IF($H$104=0,0,H103/$H$104)</f>
        <v>0</v>
      </c>
    </row>
    <row r="104" spans="1:9" ht="13.5" thickBot="1">
      <c r="A104" s="141"/>
      <c r="B104" s="631"/>
      <c r="C104" s="239" t="s">
        <v>43</v>
      </c>
      <c r="D104" s="196"/>
      <c r="E104" s="229"/>
      <c r="F104" s="230"/>
      <c r="G104" s="231" t="s">
        <v>67</v>
      </c>
      <c r="H104" s="240">
        <f>SUM(H99:H103)</f>
        <v>0</v>
      </c>
      <c r="I104" s="233"/>
    </row>
    <row r="105" spans="1:9" ht="12.75">
      <c r="A105" s="141"/>
      <c r="B105" s="628" t="s">
        <v>44</v>
      </c>
      <c r="C105" s="115" t="s">
        <v>187</v>
      </c>
      <c r="D105" s="115"/>
      <c r="E105" s="123" t="s">
        <v>13</v>
      </c>
      <c r="F105" s="234">
        <f>ESPECIFICAÇÕES!P102</f>
        <v>0</v>
      </c>
      <c r="G105" s="286"/>
      <c r="H105" s="235">
        <f>F105*G105</f>
        <v>0</v>
      </c>
      <c r="I105" s="236">
        <f>IF($H$109=0,0,H105/$H$109)</f>
        <v>0</v>
      </c>
    </row>
    <row r="106" spans="1:9" ht="12.75">
      <c r="A106" s="141"/>
      <c r="B106" s="629"/>
      <c r="C106" s="115" t="s">
        <v>205</v>
      </c>
      <c r="D106" s="115"/>
      <c r="E106" s="123" t="s">
        <v>13</v>
      </c>
      <c r="F106" s="234">
        <f>ESPECIFICAÇÕES!P103</f>
        <v>0</v>
      </c>
      <c r="G106" s="286"/>
      <c r="H106" s="235">
        <f>F106*G106</f>
        <v>0</v>
      </c>
      <c r="I106" s="236">
        <f>IF($H$109=0,0,H106/$H$109)</f>
        <v>0</v>
      </c>
    </row>
    <row r="107" spans="1:9" ht="12.75">
      <c r="A107" s="141"/>
      <c r="B107" s="629"/>
      <c r="C107" s="161" t="s">
        <v>242</v>
      </c>
      <c r="D107" s="115"/>
      <c r="E107" s="238" t="s">
        <v>13</v>
      </c>
      <c r="F107" s="234">
        <f>ESPECIFICAÇÕES!P104</f>
        <v>0</v>
      </c>
      <c r="G107" s="286"/>
      <c r="H107" s="235">
        <f>F107*G107</f>
        <v>0</v>
      </c>
      <c r="I107" s="236">
        <f>IF($H$109=0,0,H107/$H$109)</f>
        <v>0</v>
      </c>
    </row>
    <row r="108" spans="1:9" ht="13.5" thickBot="1">
      <c r="A108" s="141"/>
      <c r="B108" s="629"/>
      <c r="C108" s="161" t="s">
        <v>233</v>
      </c>
      <c r="D108" s="115"/>
      <c r="E108" s="123" t="str">
        <f>ESPECIFICAÇÕES!O105</f>
        <v>m</v>
      </c>
      <c r="F108" s="234">
        <f>ESPECIFICAÇÕES!P105</f>
        <v>0</v>
      </c>
      <c r="G108" s="286"/>
      <c r="H108" s="235">
        <f>F108*G108</f>
        <v>0</v>
      </c>
      <c r="I108" s="236">
        <f>IF($H$109=0,0,H108/$H$109)</f>
        <v>0</v>
      </c>
    </row>
    <row r="109" spans="1:9" ht="13.5" thickBot="1">
      <c r="A109" s="141"/>
      <c r="B109" s="631"/>
      <c r="C109" s="239" t="s">
        <v>45</v>
      </c>
      <c r="D109" s="196"/>
      <c r="E109" s="229"/>
      <c r="F109" s="230"/>
      <c r="G109" s="231" t="s">
        <v>67</v>
      </c>
      <c r="H109" s="240">
        <f>SUM(H105:H108)</f>
        <v>0</v>
      </c>
      <c r="I109" s="233"/>
    </row>
    <row r="110" spans="1:9" ht="24.75" customHeight="1">
      <c r="A110" s="141"/>
      <c r="B110" s="638" t="s">
        <v>46</v>
      </c>
      <c r="C110" s="620" t="str">
        <f>ESPECIFICAÇÕES!E106</f>
        <v>Emassamento com massa à base de PVA</v>
      </c>
      <c r="D110" s="621"/>
      <c r="E110" s="123" t="s">
        <v>13</v>
      </c>
      <c r="F110" s="234">
        <f>ESPECIFICAÇÕES!P106</f>
        <v>0</v>
      </c>
      <c r="G110" s="286"/>
      <c r="H110" s="235">
        <f aca="true" t="shared" si="10" ref="H110:H119">F110*G110</f>
        <v>0</v>
      </c>
      <c r="I110" s="236">
        <f>IF($H$120=0,0,H110/$H$120)</f>
        <v>0</v>
      </c>
    </row>
    <row r="111" spans="1:9" ht="24.75" customHeight="1">
      <c r="A111" s="141"/>
      <c r="B111" s="639"/>
      <c r="C111" s="530" t="str">
        <f>ESPECIFICAÇÕES!E107</f>
        <v>Emassamento com massa acrílica</v>
      </c>
      <c r="D111" s="619"/>
      <c r="E111" s="123" t="s">
        <v>13</v>
      </c>
      <c r="F111" s="234">
        <f>ESPECIFICAÇÕES!P107</f>
        <v>0</v>
      </c>
      <c r="G111" s="286"/>
      <c r="H111" s="235">
        <f t="shared" si="10"/>
        <v>0</v>
      </c>
      <c r="I111" s="236">
        <f aca="true" t="shared" si="11" ref="I111:I119">IF($H$120=0,0,H111/$H$120)</f>
        <v>0</v>
      </c>
    </row>
    <row r="112" spans="1:9" ht="24.75" customHeight="1">
      <c r="A112" s="141"/>
      <c r="B112" s="639"/>
      <c r="C112" s="530" t="str">
        <f>ESPECIFICAÇÕES!E108</f>
        <v>Pintura com tinta látex PVA, duas demãos sem massa</v>
      </c>
      <c r="D112" s="619"/>
      <c r="E112" s="123" t="s">
        <v>13</v>
      </c>
      <c r="F112" s="234">
        <f>ESPECIFICAÇÕES!P108</f>
        <v>0</v>
      </c>
      <c r="G112" s="286"/>
      <c r="H112" s="235">
        <f t="shared" si="10"/>
        <v>0</v>
      </c>
      <c r="I112" s="236">
        <f t="shared" si="11"/>
        <v>0</v>
      </c>
    </row>
    <row r="113" spans="1:9" ht="24.75" customHeight="1">
      <c r="A113" s="141"/>
      <c r="B113" s="639"/>
      <c r="C113" s="530" t="str">
        <f>ESPECIFICAÇÕES!E109</f>
        <v>Pintura com tinta acrílica, duas demãos sem massa</v>
      </c>
      <c r="D113" s="619"/>
      <c r="E113" s="123" t="s">
        <v>13</v>
      </c>
      <c r="F113" s="234">
        <f>ESPECIFICAÇÕES!P109</f>
        <v>0</v>
      </c>
      <c r="G113" s="286"/>
      <c r="H113" s="235">
        <f t="shared" si="10"/>
        <v>0</v>
      </c>
      <c r="I113" s="236">
        <f t="shared" si="11"/>
        <v>0</v>
      </c>
    </row>
    <row r="114" spans="1:9" ht="24.75" customHeight="1">
      <c r="A114" s="141"/>
      <c r="B114" s="639"/>
      <c r="C114" s="530" t="str">
        <f>ESPECIFICAÇÕES!E110</f>
        <v>Pintura com tinta em esquadrias de ferro</v>
      </c>
      <c r="D114" s="619"/>
      <c r="E114" s="123" t="s">
        <v>13</v>
      </c>
      <c r="F114" s="234">
        <f>ESPECIFICAÇÕES!P110</f>
        <v>0</v>
      </c>
      <c r="G114" s="286"/>
      <c r="H114" s="235">
        <f t="shared" si="10"/>
        <v>0</v>
      </c>
      <c r="I114" s="236">
        <f t="shared" si="11"/>
        <v>0</v>
      </c>
    </row>
    <row r="115" spans="1:9" ht="24.75" customHeight="1">
      <c r="A115" s="141"/>
      <c r="B115" s="639"/>
      <c r="C115" s="530" t="str">
        <f>ESPECIFICAÇÕES!E111</f>
        <v>Pintura com tinta esmalte em esquadrias de madeira</v>
      </c>
      <c r="D115" s="619"/>
      <c r="E115" s="123" t="s">
        <v>13</v>
      </c>
      <c r="F115" s="234">
        <f>ESPECIFICAÇÕES!P111</f>
        <v>0</v>
      </c>
      <c r="G115" s="286"/>
      <c r="H115" s="235">
        <f t="shared" si="10"/>
        <v>0</v>
      </c>
      <c r="I115" s="236">
        <f t="shared" si="11"/>
        <v>0</v>
      </c>
    </row>
    <row r="116" spans="1:9" ht="24.75" customHeight="1">
      <c r="A116" s="141"/>
      <c r="B116" s="639"/>
      <c r="C116" s="530" t="str">
        <f>ESPECIFICAÇÕES!E112</f>
        <v>Pintura com verniz em esquadria de madeira</v>
      </c>
      <c r="D116" s="619"/>
      <c r="E116" s="123" t="s">
        <v>13</v>
      </c>
      <c r="F116" s="234">
        <f>ESPECIFICAÇÕES!P112</f>
        <v>0</v>
      </c>
      <c r="G116" s="286"/>
      <c r="H116" s="235">
        <f t="shared" si="10"/>
        <v>0</v>
      </c>
      <c r="I116" s="236">
        <f t="shared" si="11"/>
        <v>0</v>
      </c>
    </row>
    <row r="117" spans="1:9" ht="12.75">
      <c r="A117" s="141"/>
      <c r="B117" s="639"/>
      <c r="C117" s="530" t="str">
        <f>ESPECIFICAÇÕES!E113</f>
        <v>Pintura tipo caiação</v>
      </c>
      <c r="D117" s="619"/>
      <c r="E117" s="123" t="s">
        <v>13</v>
      </c>
      <c r="F117" s="234">
        <f>ESPECIFICAÇÕES!P113</f>
        <v>0</v>
      </c>
      <c r="G117" s="286"/>
      <c r="H117" s="235">
        <f t="shared" si="10"/>
        <v>0</v>
      </c>
      <c r="I117" s="236">
        <f t="shared" si="11"/>
        <v>0</v>
      </c>
    </row>
    <row r="118" spans="1:9" ht="12.75">
      <c r="A118" s="141"/>
      <c r="B118" s="639"/>
      <c r="C118" s="560">
        <f>ESPECIFICAÇÕES!E114</f>
        <v>0</v>
      </c>
      <c r="D118" s="551"/>
      <c r="E118" s="123">
        <f>ESPECIFICAÇÕES!O114</f>
        <v>0</v>
      </c>
      <c r="F118" s="234">
        <f>ESPECIFICAÇÕES!P114</f>
        <v>0</v>
      </c>
      <c r="G118" s="286"/>
      <c r="H118" s="235">
        <f t="shared" si="10"/>
        <v>0</v>
      </c>
      <c r="I118" s="236">
        <f t="shared" si="11"/>
        <v>0</v>
      </c>
    </row>
    <row r="119" spans="1:9" ht="13.5" thickBot="1">
      <c r="A119" s="141"/>
      <c r="B119" s="639"/>
      <c r="C119" s="560">
        <f>ESPECIFICAÇÕES!E115</f>
        <v>0</v>
      </c>
      <c r="D119" s="551"/>
      <c r="E119" s="123">
        <f>ESPECIFICAÇÕES!O115</f>
        <v>0</v>
      </c>
      <c r="F119" s="234">
        <f>ESPECIFICAÇÕES!P115</f>
        <v>0</v>
      </c>
      <c r="G119" s="286"/>
      <c r="H119" s="235">
        <f t="shared" si="10"/>
        <v>0</v>
      </c>
      <c r="I119" s="236">
        <f t="shared" si="11"/>
        <v>0</v>
      </c>
    </row>
    <row r="120" spans="1:9" ht="13.5" thickBot="1">
      <c r="A120" s="141"/>
      <c r="B120" s="640"/>
      <c r="C120" s="239" t="s">
        <v>47</v>
      </c>
      <c r="D120" s="196"/>
      <c r="E120" s="229"/>
      <c r="F120" s="230"/>
      <c r="G120" s="231" t="s">
        <v>67</v>
      </c>
      <c r="H120" s="240">
        <f>SUM(H110:H119)</f>
        <v>0</v>
      </c>
      <c r="I120" s="233"/>
    </row>
    <row r="121" spans="1:9" ht="12.75">
      <c r="A121" s="141"/>
      <c r="B121" s="628" t="s">
        <v>82</v>
      </c>
      <c r="C121" s="560" t="str">
        <f>ESPECIFICAÇÕES!E116</f>
        <v>Pergolado</v>
      </c>
      <c r="D121" s="551"/>
      <c r="E121" s="238" t="s">
        <v>245</v>
      </c>
      <c r="F121" s="234">
        <f>ESPECIFICAÇÕES!P116</f>
        <v>1</v>
      </c>
      <c r="G121" s="286"/>
      <c r="H121" s="235">
        <f>F121*G121</f>
        <v>0</v>
      </c>
      <c r="I121" s="236">
        <f>IF($H$125=0,0,H121/$H$125)</f>
        <v>0</v>
      </c>
    </row>
    <row r="122" spans="1:9" ht="12.75">
      <c r="A122" s="141"/>
      <c r="B122" s="629"/>
      <c r="C122" s="560" t="str">
        <f>ESPECIFICAÇÕES!E117</f>
        <v>Piscina</v>
      </c>
      <c r="D122" s="551"/>
      <c r="E122" s="238" t="s">
        <v>245</v>
      </c>
      <c r="F122" s="234">
        <f>ESPECIFICAÇÕES!P117</f>
        <v>1</v>
      </c>
      <c r="G122" s="286"/>
      <c r="H122" s="235">
        <f>F122*G122</f>
        <v>0</v>
      </c>
      <c r="I122" s="236">
        <f>IF($H$125=0,0,H122/$H$125)</f>
        <v>0</v>
      </c>
    </row>
    <row r="123" spans="1:9" ht="12.75">
      <c r="A123" s="141"/>
      <c r="B123" s="629"/>
      <c r="C123" s="560" t="str">
        <f>ESPECIFICAÇÕES!E118</f>
        <v>Churrasqueira</v>
      </c>
      <c r="D123" s="551"/>
      <c r="E123" s="238" t="s">
        <v>245</v>
      </c>
      <c r="F123" s="234">
        <f>ESPECIFICAÇÕES!P118</f>
        <v>1</v>
      </c>
      <c r="G123" s="286"/>
      <c r="H123" s="235">
        <f>F123*G123</f>
        <v>0</v>
      </c>
      <c r="I123" s="236">
        <f>IF($H$125=0,0,H123/$H$125)</f>
        <v>0</v>
      </c>
    </row>
    <row r="124" spans="1:9" ht="13.5" thickBot="1">
      <c r="A124" s="141"/>
      <c r="B124" s="629"/>
      <c r="C124" s="560" t="str">
        <f>ESPECIFICAÇÕES!E119</f>
        <v>Edícula</v>
      </c>
      <c r="D124" s="551"/>
      <c r="E124" s="238" t="s">
        <v>245</v>
      </c>
      <c r="F124" s="234">
        <f>ESPECIFICAÇÕES!P119</f>
        <v>1</v>
      </c>
      <c r="G124" s="286"/>
      <c r="H124" s="235">
        <f>F124*G124</f>
        <v>0</v>
      </c>
      <c r="I124" s="236">
        <f>IF($H$125=0,0,H124/$H$125)</f>
        <v>0</v>
      </c>
    </row>
    <row r="125" spans="1:9" ht="13.5" thickBot="1">
      <c r="A125" s="226"/>
      <c r="B125" s="631"/>
      <c r="C125" s="239" t="s">
        <v>50</v>
      </c>
      <c r="D125" s="196"/>
      <c r="E125" s="229"/>
      <c r="F125" s="230"/>
      <c r="G125" s="231" t="s">
        <v>67</v>
      </c>
      <c r="H125" s="240">
        <f>SUM(H121:H124)</f>
        <v>0</v>
      </c>
      <c r="I125" s="233"/>
    </row>
    <row r="126" spans="1:9" ht="12.75">
      <c r="A126" s="141"/>
      <c r="B126" s="643" t="s">
        <v>51</v>
      </c>
      <c r="C126" s="195" t="s">
        <v>248</v>
      </c>
      <c r="D126" s="119"/>
      <c r="E126" s="238" t="s">
        <v>189</v>
      </c>
      <c r="F126" s="234">
        <f>ESPECIFICAÇÕES!P121</f>
        <v>0</v>
      </c>
      <c r="G126" s="286"/>
      <c r="H126" s="235">
        <f>F126*G126</f>
        <v>0</v>
      </c>
      <c r="I126" s="236">
        <f>IF($H$129=0,0,H126/$H$129)</f>
        <v>0</v>
      </c>
    </row>
    <row r="127" spans="1:9" ht="12.75">
      <c r="A127" s="141"/>
      <c r="B127" s="644"/>
      <c r="C127" s="195" t="s">
        <v>249</v>
      </c>
      <c r="D127" s="137"/>
      <c r="E127" s="123" t="s">
        <v>13</v>
      </c>
      <c r="F127" s="234">
        <f>ESPECIFICAÇÕES!P122</f>
        <v>0</v>
      </c>
      <c r="G127" s="286"/>
      <c r="H127" s="235">
        <f>F127*G127</f>
        <v>0</v>
      </c>
      <c r="I127" s="236">
        <f>IF($H$129=0,0,H127/$H$129)</f>
        <v>0</v>
      </c>
    </row>
    <row r="128" spans="1:9" ht="13.5" thickBot="1">
      <c r="A128" s="141"/>
      <c r="B128" s="644"/>
      <c r="C128" s="195" t="s">
        <v>250</v>
      </c>
      <c r="D128" s="120"/>
      <c r="E128" s="238" t="s">
        <v>13</v>
      </c>
      <c r="F128" s="234">
        <f>ESPECIFICAÇÕES!P123</f>
        <v>0</v>
      </c>
      <c r="G128" s="286"/>
      <c r="H128" s="235">
        <f>F128*G128</f>
        <v>0</v>
      </c>
      <c r="I128" s="236">
        <f>IF($H$129=0,0,H128/$H$129)</f>
        <v>0</v>
      </c>
    </row>
    <row r="129" spans="1:9" ht="13.5" thickBot="1">
      <c r="A129" s="141"/>
      <c r="B129" s="631"/>
      <c r="C129" s="239" t="s">
        <v>52</v>
      </c>
      <c r="D129" s="196"/>
      <c r="E129" s="229"/>
      <c r="F129" s="230"/>
      <c r="G129" s="231" t="s">
        <v>67</v>
      </c>
      <c r="H129" s="240">
        <f>SUM(H126:H128)</f>
        <v>0</v>
      </c>
      <c r="I129" s="233"/>
    </row>
    <row r="130" spans="1:9" ht="12.75">
      <c r="A130" s="141"/>
      <c r="B130" s="657" t="s">
        <v>186</v>
      </c>
      <c r="C130" s="180" t="s">
        <v>54</v>
      </c>
      <c r="D130" s="121"/>
      <c r="E130" s="123" t="s">
        <v>13</v>
      </c>
      <c r="F130" s="234">
        <f>ESPECIFICAÇÕES!P124</f>
        <v>0</v>
      </c>
      <c r="G130" s="286"/>
      <c r="H130" s="235">
        <f aca="true" t="shared" si="12" ref="H130:H136">F130*G130</f>
        <v>0</v>
      </c>
      <c r="I130" s="236">
        <f aca="true" t="shared" si="13" ref="I130:I136">IF($H$137=0,0,H130/$H$137)</f>
        <v>0</v>
      </c>
    </row>
    <row r="131" spans="1:9" ht="12.75">
      <c r="A131" s="141"/>
      <c r="B131" s="644"/>
      <c r="C131" s="114" t="s">
        <v>40</v>
      </c>
      <c r="D131" s="121"/>
      <c r="E131" s="123" t="s">
        <v>13</v>
      </c>
      <c r="F131" s="234">
        <f>ESPECIFICAÇÕES!P125</f>
        <v>0</v>
      </c>
      <c r="G131" s="286"/>
      <c r="H131" s="235">
        <f t="shared" si="12"/>
        <v>0</v>
      </c>
      <c r="I131" s="236">
        <f t="shared" si="13"/>
        <v>0</v>
      </c>
    </row>
    <row r="132" spans="1:9" ht="12.75">
      <c r="A132" s="141"/>
      <c r="B132" s="644"/>
      <c r="C132" s="195" t="s">
        <v>252</v>
      </c>
      <c r="D132" s="118"/>
      <c r="E132" s="123" t="s">
        <v>13</v>
      </c>
      <c r="F132" s="234">
        <f>ESPECIFICAÇÕES!P126</f>
        <v>0</v>
      </c>
      <c r="G132" s="286"/>
      <c r="H132" s="235">
        <f t="shared" si="12"/>
        <v>0</v>
      </c>
      <c r="I132" s="236">
        <f t="shared" si="13"/>
        <v>0</v>
      </c>
    </row>
    <row r="133" spans="1:9" ht="12.75">
      <c r="A133" s="141"/>
      <c r="B133" s="644"/>
      <c r="C133" s="560">
        <f>ESPECIFICAÇÕES!E127</f>
        <v>0</v>
      </c>
      <c r="D133" s="551"/>
      <c r="E133" s="123">
        <f>ESPECIFICAÇÕES!O127</f>
        <v>0</v>
      </c>
      <c r="F133" s="234">
        <f>ESPECIFICAÇÕES!P127</f>
        <v>0</v>
      </c>
      <c r="G133" s="286"/>
      <c r="H133" s="235">
        <f t="shared" si="12"/>
        <v>0</v>
      </c>
      <c r="I133" s="236">
        <f t="shared" si="13"/>
        <v>0</v>
      </c>
    </row>
    <row r="134" spans="1:9" ht="12.75">
      <c r="A134" s="141"/>
      <c r="B134" s="644"/>
      <c r="C134" s="560">
        <f>ESPECIFICAÇÕES!E128</f>
        <v>0</v>
      </c>
      <c r="D134" s="551"/>
      <c r="E134" s="123">
        <f>ESPECIFICAÇÕES!O128</f>
        <v>0</v>
      </c>
      <c r="F134" s="234">
        <f>ESPECIFICAÇÕES!P128</f>
        <v>0</v>
      </c>
      <c r="G134" s="286"/>
      <c r="H134" s="235">
        <f t="shared" si="12"/>
        <v>0</v>
      </c>
      <c r="I134" s="236">
        <f t="shared" si="13"/>
        <v>0</v>
      </c>
    </row>
    <row r="135" spans="1:9" ht="12.75">
      <c r="A135" s="141"/>
      <c r="B135" s="644"/>
      <c r="C135" s="560">
        <f>ESPECIFICAÇÕES!E129</f>
        <v>0</v>
      </c>
      <c r="D135" s="551"/>
      <c r="E135" s="123">
        <f>ESPECIFICAÇÕES!O129</f>
        <v>0</v>
      </c>
      <c r="F135" s="234">
        <f>ESPECIFICAÇÕES!P129</f>
        <v>0</v>
      </c>
      <c r="G135" s="286"/>
      <c r="H135" s="235">
        <f t="shared" si="12"/>
        <v>0</v>
      </c>
      <c r="I135" s="236">
        <f t="shared" si="13"/>
        <v>0</v>
      </c>
    </row>
    <row r="136" spans="1:9" ht="13.5" thickBot="1">
      <c r="A136" s="141"/>
      <c r="B136" s="644"/>
      <c r="C136" s="560">
        <f>ESPECIFICAÇÕES!E130</f>
        <v>0</v>
      </c>
      <c r="D136" s="551"/>
      <c r="E136" s="123">
        <f>ESPECIFICAÇÕES!O130</f>
        <v>0</v>
      </c>
      <c r="F136" s="234">
        <f>ESPECIFICAÇÕES!P130</f>
        <v>0</v>
      </c>
      <c r="G136" s="286"/>
      <c r="H136" s="235">
        <f t="shared" si="12"/>
        <v>0</v>
      </c>
      <c r="I136" s="236">
        <f t="shared" si="13"/>
        <v>0</v>
      </c>
    </row>
    <row r="137" spans="1:9" ht="13.5" thickBot="1">
      <c r="A137" s="141"/>
      <c r="B137" s="631"/>
      <c r="C137" s="239" t="s">
        <v>55</v>
      </c>
      <c r="D137" s="196"/>
      <c r="E137" s="229"/>
      <c r="F137" s="230"/>
      <c r="G137" s="231" t="s">
        <v>67</v>
      </c>
      <c r="H137" s="240">
        <f>SUM(H130:H136)</f>
        <v>0</v>
      </c>
      <c r="I137" s="233"/>
    </row>
    <row r="138" spans="1:9" ht="12.75">
      <c r="A138" s="141"/>
      <c r="B138" s="657" t="s">
        <v>162</v>
      </c>
      <c r="C138" s="249" t="s">
        <v>163</v>
      </c>
      <c r="D138" s="122"/>
      <c r="E138" s="130" t="s">
        <v>148</v>
      </c>
      <c r="F138" s="242">
        <f>ESPECIFICAÇÕES!P131</f>
        <v>0</v>
      </c>
      <c r="G138" s="286"/>
      <c r="H138" s="250">
        <f>F138*G138</f>
        <v>0</v>
      </c>
      <c r="I138" s="236">
        <f>IF($H$143=0,0,H138/$H$143)</f>
        <v>0</v>
      </c>
    </row>
    <row r="139" spans="1:9" ht="12.75">
      <c r="A139" s="141"/>
      <c r="B139" s="644"/>
      <c r="C139" s="114" t="s">
        <v>211</v>
      </c>
      <c r="D139" s="118"/>
      <c r="E139" s="123" t="s">
        <v>148</v>
      </c>
      <c r="F139" s="135">
        <f>ESPECIFICAÇÕES!P132</f>
        <v>0</v>
      </c>
      <c r="G139" s="286"/>
      <c r="H139" s="235">
        <f>F139*G139</f>
        <v>0</v>
      </c>
      <c r="I139" s="252">
        <f>IF($H$143=0,0,H139/$H$143)</f>
        <v>0</v>
      </c>
    </row>
    <row r="140" spans="1:9" ht="12.75">
      <c r="A140" s="141"/>
      <c r="B140" s="644"/>
      <c r="C140" s="195" t="s">
        <v>253</v>
      </c>
      <c r="D140" s="118"/>
      <c r="E140" s="123" t="s">
        <v>13</v>
      </c>
      <c r="F140" s="135">
        <f>ESPECIFICAÇÕES!P133</f>
        <v>0</v>
      </c>
      <c r="G140" s="286"/>
      <c r="H140" s="235">
        <f>F140*G140</f>
        <v>0</v>
      </c>
      <c r="I140" s="252">
        <f>IF($H$143=0,0,H140/$H$143)</f>
        <v>0</v>
      </c>
    </row>
    <row r="141" spans="1:9" ht="12.75">
      <c r="A141" s="141"/>
      <c r="B141" s="644"/>
      <c r="C141" s="195" t="s">
        <v>254</v>
      </c>
      <c r="D141" s="118"/>
      <c r="E141" s="123" t="s">
        <v>13</v>
      </c>
      <c r="F141" s="135">
        <f>ESPECIFICAÇÕES!P134</f>
        <v>0</v>
      </c>
      <c r="G141" s="286"/>
      <c r="H141" s="235">
        <f>F141*G141</f>
        <v>0</v>
      </c>
      <c r="I141" s="252">
        <f>IF($H$143=0,0,H141/$H$143)</f>
        <v>0</v>
      </c>
    </row>
    <row r="142" spans="1:9" ht="13.5" thickBot="1">
      <c r="A142" s="141"/>
      <c r="B142" s="644"/>
      <c r="C142" s="560">
        <f>ESPECIFICAÇÕES!E135</f>
        <v>0</v>
      </c>
      <c r="D142" s="551"/>
      <c r="E142" s="123">
        <f>ESPECIFICAÇÕES!O135</f>
        <v>0</v>
      </c>
      <c r="F142" s="254">
        <f>ESPECIFICAÇÕES!P135</f>
        <v>0</v>
      </c>
      <c r="G142" s="286"/>
      <c r="H142" s="235">
        <f>F142*G142</f>
        <v>0</v>
      </c>
      <c r="I142" s="255">
        <f>IF($H$143=0,0,H142/$H$143)</f>
        <v>0</v>
      </c>
    </row>
    <row r="143" spans="1:9" ht="13.5" thickBot="1">
      <c r="A143" s="226"/>
      <c r="B143" s="631"/>
      <c r="C143" s="239" t="s">
        <v>56</v>
      </c>
      <c r="D143" s="196"/>
      <c r="E143" s="229"/>
      <c r="F143" s="256"/>
      <c r="G143" s="231" t="s">
        <v>67</v>
      </c>
      <c r="H143" s="240">
        <f>SUM(H138:H142)</f>
        <v>0</v>
      </c>
      <c r="I143" s="233"/>
    </row>
    <row r="144" spans="1:9" ht="12.75">
      <c r="A144" s="141"/>
      <c r="B144" s="654" t="s">
        <v>181</v>
      </c>
      <c r="C144" s="114" t="s">
        <v>174</v>
      </c>
      <c r="D144" s="124"/>
      <c r="E144" s="238" t="s">
        <v>245</v>
      </c>
      <c r="F144" s="108">
        <v>1</v>
      </c>
      <c r="G144" s="286"/>
      <c r="H144" s="235">
        <f aca="true" t="shared" si="14" ref="H144:H150">F144*G144</f>
        <v>0</v>
      </c>
      <c r="I144" s="236">
        <f>IF($H$151=0,0,H144/$H$151)</f>
        <v>0</v>
      </c>
    </row>
    <row r="145" spans="1:9" ht="12.75">
      <c r="A145" s="141"/>
      <c r="B145" s="655"/>
      <c r="C145" s="125" t="s">
        <v>171</v>
      </c>
      <c r="D145" s="126"/>
      <c r="E145" s="238" t="s">
        <v>245</v>
      </c>
      <c r="F145" s="109">
        <v>1</v>
      </c>
      <c r="G145" s="286"/>
      <c r="H145" s="235">
        <f t="shared" si="14"/>
        <v>0</v>
      </c>
      <c r="I145" s="236">
        <f aca="true" t="shared" si="15" ref="I145:I150">IF($H$151=0,0,H145/$H$151)</f>
        <v>0</v>
      </c>
    </row>
    <row r="146" spans="1:9" ht="12.75">
      <c r="A146" s="141"/>
      <c r="B146" s="655"/>
      <c r="C146" s="127" t="s">
        <v>172</v>
      </c>
      <c r="D146" s="128"/>
      <c r="E146" s="238" t="s">
        <v>245</v>
      </c>
      <c r="F146" s="110">
        <v>1</v>
      </c>
      <c r="G146" s="286"/>
      <c r="H146" s="235">
        <f t="shared" si="14"/>
        <v>0</v>
      </c>
      <c r="I146" s="236">
        <f t="shared" si="15"/>
        <v>0</v>
      </c>
    </row>
    <row r="147" spans="1:9" ht="12.75">
      <c r="A147" s="141"/>
      <c r="B147" s="655"/>
      <c r="C147" s="125" t="s">
        <v>173</v>
      </c>
      <c r="D147" s="126"/>
      <c r="E147" s="238" t="s">
        <v>245</v>
      </c>
      <c r="F147" s="109">
        <v>1</v>
      </c>
      <c r="G147" s="286"/>
      <c r="H147" s="235">
        <f t="shared" si="14"/>
        <v>0</v>
      </c>
      <c r="I147" s="236">
        <f t="shared" si="15"/>
        <v>0</v>
      </c>
    </row>
    <row r="148" spans="1:9" ht="12.75">
      <c r="A148" s="141"/>
      <c r="B148" s="655"/>
      <c r="C148" s="125" t="s">
        <v>175</v>
      </c>
      <c r="D148" s="126"/>
      <c r="E148" s="238" t="s">
        <v>245</v>
      </c>
      <c r="F148" s="109">
        <v>1</v>
      </c>
      <c r="G148" s="286"/>
      <c r="H148" s="235">
        <f t="shared" si="14"/>
        <v>0</v>
      </c>
      <c r="I148" s="236">
        <f>IF($H$151=0,0,H148/$H$151)</f>
        <v>0</v>
      </c>
    </row>
    <row r="149" spans="1:9" ht="12.75">
      <c r="A149" s="141"/>
      <c r="B149" s="655"/>
      <c r="C149" s="560">
        <f>ESPECIFICAÇÕES!E142</f>
        <v>0</v>
      </c>
      <c r="D149" s="551"/>
      <c r="E149" s="238" t="s">
        <v>245</v>
      </c>
      <c r="F149" s="109">
        <v>1</v>
      </c>
      <c r="G149" s="286"/>
      <c r="H149" s="235">
        <f t="shared" si="14"/>
        <v>0</v>
      </c>
      <c r="I149" s="236">
        <f>IF($H$151=0,0,H149/$H$151)</f>
        <v>0</v>
      </c>
    </row>
    <row r="150" spans="1:9" ht="13.5" thickBot="1">
      <c r="A150" s="141"/>
      <c r="B150" s="655"/>
      <c r="C150" s="560">
        <f>ESPECIFICAÇÕES!E143</f>
        <v>0</v>
      </c>
      <c r="D150" s="551"/>
      <c r="E150" s="238" t="s">
        <v>245</v>
      </c>
      <c r="F150" s="109">
        <v>1</v>
      </c>
      <c r="G150" s="286"/>
      <c r="H150" s="235">
        <f t="shared" si="14"/>
        <v>0</v>
      </c>
      <c r="I150" s="236">
        <f t="shared" si="15"/>
        <v>0</v>
      </c>
    </row>
    <row r="151" spans="1:9" ht="13.5" thickBot="1">
      <c r="A151" s="141"/>
      <c r="B151" s="656"/>
      <c r="C151" s="239" t="s">
        <v>57</v>
      </c>
      <c r="D151" s="196"/>
      <c r="E151" s="229"/>
      <c r="F151" s="256"/>
      <c r="G151" s="231" t="s">
        <v>67</v>
      </c>
      <c r="H151" s="240">
        <f>SUM(H144:H150)</f>
        <v>0</v>
      </c>
      <c r="I151" s="233"/>
    </row>
    <row r="152" spans="1:9" ht="12.75">
      <c r="A152" s="141"/>
      <c r="B152" s="654" t="s">
        <v>182</v>
      </c>
      <c r="C152" s="114" t="s">
        <v>208</v>
      </c>
      <c r="D152" s="126"/>
      <c r="E152" s="238" t="s">
        <v>245</v>
      </c>
      <c r="F152" s="109">
        <v>1</v>
      </c>
      <c r="G152" s="286"/>
      <c r="H152" s="235">
        <f aca="true" t="shared" si="16" ref="H152:H159">F152*G152</f>
        <v>0</v>
      </c>
      <c r="I152" s="236">
        <f>IF($H$160=0,0,H152/$H$160)</f>
        <v>0</v>
      </c>
    </row>
    <row r="153" spans="1:9" ht="12.75">
      <c r="A153" s="141"/>
      <c r="B153" s="655"/>
      <c r="C153" s="125" t="s">
        <v>176</v>
      </c>
      <c r="D153" s="126"/>
      <c r="E153" s="238" t="s">
        <v>245</v>
      </c>
      <c r="F153" s="109">
        <v>1</v>
      </c>
      <c r="G153" s="286"/>
      <c r="H153" s="235">
        <f t="shared" si="16"/>
        <v>0</v>
      </c>
      <c r="I153" s="236">
        <f aca="true" t="shared" si="17" ref="I153:I159">IF($H$160=0,0,H153/$H$160)</f>
        <v>0</v>
      </c>
    </row>
    <row r="154" spans="1:9" ht="12.75">
      <c r="A154" s="141"/>
      <c r="B154" s="655"/>
      <c r="C154" s="125" t="s">
        <v>177</v>
      </c>
      <c r="D154" s="126"/>
      <c r="E154" s="238" t="s">
        <v>245</v>
      </c>
      <c r="F154" s="109">
        <v>1</v>
      </c>
      <c r="G154" s="286"/>
      <c r="H154" s="235">
        <f t="shared" si="16"/>
        <v>0</v>
      </c>
      <c r="I154" s="236">
        <f t="shared" si="17"/>
        <v>0</v>
      </c>
    </row>
    <row r="155" spans="1:9" ht="12.75">
      <c r="A155" s="141"/>
      <c r="B155" s="655"/>
      <c r="C155" s="125" t="s">
        <v>179</v>
      </c>
      <c r="D155" s="126"/>
      <c r="E155" s="238" t="s">
        <v>245</v>
      </c>
      <c r="F155" s="109">
        <v>1</v>
      </c>
      <c r="G155" s="286"/>
      <c r="H155" s="235">
        <f t="shared" si="16"/>
        <v>0</v>
      </c>
      <c r="I155" s="236">
        <f t="shared" si="17"/>
        <v>0</v>
      </c>
    </row>
    <row r="156" spans="1:9" ht="12.75">
      <c r="A156" s="141"/>
      <c r="B156" s="655"/>
      <c r="C156" s="125" t="s">
        <v>178</v>
      </c>
      <c r="D156" s="126"/>
      <c r="E156" s="238" t="s">
        <v>245</v>
      </c>
      <c r="F156" s="109">
        <v>1</v>
      </c>
      <c r="G156" s="286"/>
      <c r="H156" s="235">
        <f t="shared" si="16"/>
        <v>0</v>
      </c>
      <c r="I156" s="236">
        <f t="shared" si="17"/>
        <v>0</v>
      </c>
    </row>
    <row r="157" spans="1:9" ht="12.75">
      <c r="A157" s="141"/>
      <c r="B157" s="655"/>
      <c r="C157" s="125" t="s">
        <v>180</v>
      </c>
      <c r="D157" s="126"/>
      <c r="E157" s="238" t="s">
        <v>245</v>
      </c>
      <c r="F157" s="109">
        <v>1</v>
      </c>
      <c r="G157" s="286"/>
      <c r="H157" s="235">
        <f t="shared" si="16"/>
        <v>0</v>
      </c>
      <c r="I157" s="236">
        <f t="shared" si="17"/>
        <v>0</v>
      </c>
    </row>
    <row r="158" spans="1:9" ht="12.75">
      <c r="A158" s="141"/>
      <c r="B158" s="655"/>
      <c r="C158" s="560">
        <f>ESPECIFICAÇÕES!E150</f>
        <v>0</v>
      </c>
      <c r="D158" s="551"/>
      <c r="E158" s="238" t="s">
        <v>245</v>
      </c>
      <c r="F158" s="109">
        <v>1</v>
      </c>
      <c r="G158" s="286"/>
      <c r="H158" s="235">
        <f>F158*G158</f>
        <v>0</v>
      </c>
      <c r="I158" s="236">
        <f t="shared" si="17"/>
        <v>0</v>
      </c>
    </row>
    <row r="159" spans="1:9" ht="13.5" thickBot="1">
      <c r="A159" s="141"/>
      <c r="B159" s="655"/>
      <c r="C159" s="560">
        <f>ESPECIFICAÇÕES!E151</f>
        <v>0</v>
      </c>
      <c r="D159" s="551"/>
      <c r="E159" s="238" t="s">
        <v>245</v>
      </c>
      <c r="F159" s="110">
        <v>1</v>
      </c>
      <c r="G159" s="286"/>
      <c r="H159" s="235">
        <f t="shared" si="16"/>
        <v>0</v>
      </c>
      <c r="I159" s="236">
        <f t="shared" si="17"/>
        <v>0</v>
      </c>
    </row>
    <row r="160" spans="1:9" ht="13.5" thickBot="1">
      <c r="A160" s="141"/>
      <c r="B160" s="656"/>
      <c r="C160" s="239" t="s">
        <v>58</v>
      </c>
      <c r="D160" s="196"/>
      <c r="E160" s="229"/>
      <c r="F160" s="256"/>
      <c r="G160" s="231" t="s">
        <v>67</v>
      </c>
      <c r="H160" s="240">
        <f>SUM(H152:H159)</f>
        <v>0</v>
      </c>
      <c r="I160" s="233"/>
    </row>
    <row r="161" spans="1:9" ht="13.5" thickBot="1">
      <c r="A161" s="141"/>
      <c r="B161" s="654" t="s">
        <v>59</v>
      </c>
      <c r="C161" s="125" t="s">
        <v>93</v>
      </c>
      <c r="D161" s="126"/>
      <c r="E161" s="238" t="s">
        <v>245</v>
      </c>
      <c r="F161" s="109">
        <v>1</v>
      </c>
      <c r="G161" s="286"/>
      <c r="H161" s="235">
        <f>F161*G161</f>
        <v>0</v>
      </c>
      <c r="I161" s="236">
        <f>IF($H$162=0,0,H161/$H$162)</f>
        <v>0</v>
      </c>
    </row>
    <row r="162" spans="1:9" ht="13.5" thickBot="1">
      <c r="A162" s="141"/>
      <c r="B162" s="656"/>
      <c r="C162" s="239" t="s">
        <v>60</v>
      </c>
      <c r="D162" s="196"/>
      <c r="E162" s="304"/>
      <c r="F162" s="256"/>
      <c r="G162" s="231" t="s">
        <v>67</v>
      </c>
      <c r="H162" s="240">
        <f>SUM(H161)</f>
        <v>0</v>
      </c>
      <c r="I162" s="233"/>
    </row>
    <row r="163" spans="1:9" ht="12.75">
      <c r="A163" s="141"/>
      <c r="B163" s="654" t="s">
        <v>183</v>
      </c>
      <c r="C163" s="114" t="s">
        <v>164</v>
      </c>
      <c r="D163" s="126"/>
      <c r="E163" s="123" t="s">
        <v>26</v>
      </c>
      <c r="F163" s="109">
        <f>ESPECIFICAÇÕES!P153</f>
        <v>0</v>
      </c>
      <c r="G163" s="286"/>
      <c r="H163" s="235">
        <f>F163*G163</f>
        <v>0</v>
      </c>
      <c r="I163" s="236">
        <f aca="true" t="shared" si="18" ref="I163:I170">IF($H$171=0,0,H163/$H$171)</f>
        <v>0</v>
      </c>
    </row>
    <row r="164" spans="1:9" ht="12.75">
      <c r="A164" s="141"/>
      <c r="B164" s="655"/>
      <c r="C164" s="237" t="s">
        <v>257</v>
      </c>
      <c r="D164" s="126"/>
      <c r="E164" s="123" t="s">
        <v>26</v>
      </c>
      <c r="F164" s="109">
        <f>ESPECIFICAÇÕES!P154</f>
        <v>0</v>
      </c>
      <c r="G164" s="286"/>
      <c r="H164" s="235">
        <f aca="true" t="shared" si="19" ref="H164:H169">F164*G164</f>
        <v>0</v>
      </c>
      <c r="I164" s="236">
        <f t="shared" si="18"/>
        <v>0</v>
      </c>
    </row>
    <row r="165" spans="1:9" ht="12.75">
      <c r="A165" s="141"/>
      <c r="B165" s="655"/>
      <c r="C165" s="237" t="s">
        <v>260</v>
      </c>
      <c r="D165" s="126"/>
      <c r="E165" s="238" t="s">
        <v>13</v>
      </c>
      <c r="F165" s="109">
        <f>ESPECIFICAÇÕES!P155</f>
        <v>0</v>
      </c>
      <c r="G165" s="286"/>
      <c r="H165" s="235">
        <f t="shared" si="19"/>
        <v>0</v>
      </c>
      <c r="I165" s="236">
        <f t="shared" si="18"/>
        <v>0</v>
      </c>
    </row>
    <row r="166" spans="1:9" ht="12.75">
      <c r="A166" s="141"/>
      <c r="B166" s="655"/>
      <c r="C166" s="237" t="s">
        <v>259</v>
      </c>
      <c r="D166" s="126"/>
      <c r="E166" s="123" t="s">
        <v>26</v>
      </c>
      <c r="F166" s="109">
        <f>ESPECIFICAÇÕES!P156</f>
        <v>0</v>
      </c>
      <c r="G166" s="286"/>
      <c r="H166" s="235">
        <f t="shared" si="19"/>
        <v>0</v>
      </c>
      <c r="I166" s="236">
        <f t="shared" si="18"/>
        <v>0</v>
      </c>
    </row>
    <row r="167" spans="1:9" ht="12.75">
      <c r="A167" s="141"/>
      <c r="B167" s="655"/>
      <c r="C167" s="237" t="s">
        <v>212</v>
      </c>
      <c r="D167" s="126"/>
      <c r="E167" s="238" t="s">
        <v>26</v>
      </c>
      <c r="F167" s="109">
        <f>ESPECIFICAÇÕES!P157</f>
        <v>0</v>
      </c>
      <c r="G167" s="286"/>
      <c r="H167" s="235">
        <f t="shared" si="19"/>
        <v>0</v>
      </c>
      <c r="I167" s="236">
        <f t="shared" si="18"/>
        <v>0</v>
      </c>
    </row>
    <row r="168" spans="1:9" ht="12.75">
      <c r="A168" s="141"/>
      <c r="B168" s="655"/>
      <c r="C168" s="560">
        <f>ESPECIFICAÇÕES!E158</f>
        <v>0</v>
      </c>
      <c r="D168" s="551"/>
      <c r="E168" s="123">
        <f>ESPECIFICAÇÕES!O158</f>
        <v>0</v>
      </c>
      <c r="F168" s="109">
        <f>ESPECIFICAÇÕES!P158</f>
        <v>0</v>
      </c>
      <c r="G168" s="286"/>
      <c r="H168" s="235">
        <f t="shared" si="19"/>
        <v>0</v>
      </c>
      <c r="I168" s="236">
        <f t="shared" si="18"/>
        <v>0</v>
      </c>
    </row>
    <row r="169" spans="1:9" ht="12.75">
      <c r="A169" s="141"/>
      <c r="B169" s="655"/>
      <c r="C169" s="560">
        <f>ESPECIFICAÇÕES!E159</f>
        <v>0</v>
      </c>
      <c r="D169" s="551"/>
      <c r="E169" s="123">
        <f>ESPECIFICAÇÕES!O159</f>
        <v>0</v>
      </c>
      <c r="F169" s="109">
        <f>ESPECIFICAÇÕES!P159</f>
        <v>0</v>
      </c>
      <c r="G169" s="286"/>
      <c r="H169" s="235">
        <f t="shared" si="19"/>
        <v>0</v>
      </c>
      <c r="I169" s="236">
        <f t="shared" si="18"/>
        <v>0</v>
      </c>
    </row>
    <row r="170" spans="1:9" ht="13.5" thickBot="1">
      <c r="A170" s="141"/>
      <c r="B170" s="655"/>
      <c r="C170" s="560">
        <f>ESPECIFICAÇÕES!E160</f>
        <v>0</v>
      </c>
      <c r="D170" s="551"/>
      <c r="E170" s="123">
        <f>ESPECIFICAÇÕES!O160</f>
        <v>0</v>
      </c>
      <c r="F170" s="109">
        <f>ESPECIFICAÇÕES!P160</f>
        <v>0</v>
      </c>
      <c r="G170" s="286"/>
      <c r="H170" s="235">
        <f>F170*G170</f>
        <v>0</v>
      </c>
      <c r="I170" s="236">
        <f t="shared" si="18"/>
        <v>0</v>
      </c>
    </row>
    <row r="171" spans="1:9" ht="13.5" thickBot="1">
      <c r="A171" s="257"/>
      <c r="B171" s="656"/>
      <c r="C171" s="239" t="s">
        <v>62</v>
      </c>
      <c r="D171" s="196"/>
      <c r="E171" s="229"/>
      <c r="F171" s="256"/>
      <c r="G171" s="231" t="s">
        <v>67</v>
      </c>
      <c r="H171" s="240">
        <f>SUM(H163:H170)</f>
        <v>0</v>
      </c>
      <c r="I171" s="233"/>
    </row>
    <row r="172" spans="1:9" ht="13.5" thickBot="1">
      <c r="A172" s="671" t="s">
        <v>161</v>
      </c>
      <c r="B172" s="124" t="s">
        <v>63</v>
      </c>
      <c r="C172" s="258"/>
      <c r="D172" s="258"/>
      <c r="E172" s="130" t="s">
        <v>13</v>
      </c>
      <c r="F172" s="111">
        <f>ESPECIFICAÇÕES!P162</f>
        <v>0</v>
      </c>
      <c r="G172" s="286"/>
      <c r="H172" s="145">
        <f>F172*G172</f>
        <v>0</v>
      </c>
      <c r="I172" s="259">
        <f>IF($H$173=0,0,H172/$H$173)</f>
        <v>0</v>
      </c>
    </row>
    <row r="173" spans="1:9" ht="13.5" thickBot="1">
      <c r="A173" s="672"/>
      <c r="B173" s="260"/>
      <c r="C173" s="261" t="s">
        <v>64</v>
      </c>
      <c r="D173" s="196"/>
      <c r="E173" s="229"/>
      <c r="F173" s="256"/>
      <c r="G173" s="231" t="s">
        <v>67</v>
      </c>
      <c r="H173" s="240">
        <f>SUM(H172)</f>
        <v>0</v>
      </c>
      <c r="I173" s="233"/>
    </row>
    <row r="174" spans="1:9" ht="13.5" thickBot="1">
      <c r="A174" s="672"/>
      <c r="B174" s="124" t="s">
        <v>166</v>
      </c>
      <c r="C174" s="126"/>
      <c r="D174" s="126"/>
      <c r="E174" s="305" t="s">
        <v>245</v>
      </c>
      <c r="F174" s="111">
        <v>1</v>
      </c>
      <c r="G174" s="286"/>
      <c r="H174" s="262">
        <f>F174*G174</f>
        <v>0</v>
      </c>
      <c r="I174" s="259">
        <f>IF($H$175=0,0,H174/$H$175)</f>
        <v>0</v>
      </c>
    </row>
    <row r="175" spans="1:9" ht="13.5" thickBot="1">
      <c r="A175" s="672"/>
      <c r="B175" s="260"/>
      <c r="C175" s="261" t="s">
        <v>65</v>
      </c>
      <c r="D175" s="196"/>
      <c r="E175" s="263"/>
      <c r="F175" s="264"/>
      <c r="G175" s="231" t="s">
        <v>67</v>
      </c>
      <c r="H175" s="240">
        <f>SUM(H174)</f>
        <v>0</v>
      </c>
      <c r="I175" s="233"/>
    </row>
    <row r="176" spans="1:9" ht="13.5" thickBot="1">
      <c r="A176" s="672"/>
      <c r="B176" s="124" t="s">
        <v>196</v>
      </c>
      <c r="C176" s="265"/>
      <c r="E176" s="306" t="s">
        <v>245</v>
      </c>
      <c r="F176" s="112">
        <v>1</v>
      </c>
      <c r="G176" s="286"/>
      <c r="H176" s="262">
        <f>F176*G176</f>
        <v>0</v>
      </c>
      <c r="I176" s="266">
        <f>IF($H$177=0,0,H176/$H$177)</f>
        <v>0</v>
      </c>
    </row>
    <row r="177" spans="1:9" ht="13.5" thickBot="1">
      <c r="A177" s="673"/>
      <c r="B177" s="267"/>
      <c r="C177" s="268" t="s">
        <v>167</v>
      </c>
      <c r="D177" s="269"/>
      <c r="E177" s="131"/>
      <c r="F177" s="132"/>
      <c r="G177" s="303" t="s">
        <v>67</v>
      </c>
      <c r="H177" s="270">
        <f>SUM(H176)</f>
        <v>0</v>
      </c>
      <c r="I177" s="271"/>
    </row>
    <row r="178" spans="2:9" ht="14.25" thickBot="1" thickTop="1">
      <c r="B178" s="128"/>
      <c r="C178" s="128"/>
      <c r="D178" s="128"/>
      <c r="E178" s="128"/>
      <c r="F178" s="128"/>
      <c r="I178"/>
    </row>
    <row r="179" spans="1:9" ht="14.25" thickBot="1" thickTop="1">
      <c r="A179" s="272" t="s">
        <v>66</v>
      </c>
      <c r="B179" s="273"/>
      <c r="C179" s="273"/>
      <c r="D179" s="273"/>
      <c r="E179" s="273"/>
      <c r="F179" s="273"/>
      <c r="G179" s="274" t="s">
        <v>73</v>
      </c>
      <c r="H179" s="275">
        <f>SUM(H13:H178)/2</f>
        <v>0</v>
      </c>
      <c r="I179" s="276"/>
    </row>
    <row r="180" spans="1:9" ht="13.5" thickTop="1">
      <c r="A180" s="277"/>
      <c r="B180" s="277"/>
      <c r="C180" s="277"/>
      <c r="D180" s="277"/>
      <c r="E180" s="277"/>
      <c r="F180" s="277"/>
      <c r="G180" s="278"/>
      <c r="H180" s="128"/>
      <c r="I180" s="279"/>
    </row>
    <row r="183" spans="1:5" ht="12.75">
      <c r="A183" s="199" t="s">
        <v>87</v>
      </c>
      <c r="B183" s="200"/>
      <c r="C183" s="200"/>
      <c r="D183" s="200"/>
      <c r="E183" s="201" t="s">
        <v>87</v>
      </c>
    </row>
    <row r="184" spans="1:7" ht="12.75">
      <c r="A184" s="200" t="s">
        <v>95</v>
      </c>
      <c r="B184" s="200"/>
      <c r="C184" s="200"/>
      <c r="D184" s="200"/>
      <c r="E184" s="612" t="str">
        <f>ESPECIFICAÇÕES!I179</f>
        <v>   Assinatura do cliente</v>
      </c>
      <c r="F184" s="612"/>
      <c r="G184" s="612"/>
    </row>
  </sheetData>
  <sheetProtection sheet="1" objects="1" scenarios="1"/>
  <mergeCells count="88">
    <mergeCell ref="A172:A177"/>
    <mergeCell ref="F9:G9"/>
    <mergeCell ref="H9:I9"/>
    <mergeCell ref="B144:B151"/>
    <mergeCell ref="C47:D47"/>
    <mergeCell ref="C49:D49"/>
    <mergeCell ref="A4:F4"/>
    <mergeCell ref="G3:I3"/>
    <mergeCell ref="A9:E9"/>
    <mergeCell ref="A6:F6"/>
    <mergeCell ref="B7:F7"/>
    <mergeCell ref="C26:D26"/>
    <mergeCell ref="C30:D30"/>
    <mergeCell ref="B44:B51"/>
    <mergeCell ref="B152:B160"/>
    <mergeCell ref="B161:B162"/>
    <mergeCell ref="B163:B171"/>
    <mergeCell ref="B130:B137"/>
    <mergeCell ref="B126:B129"/>
    <mergeCell ref="E184:G184"/>
    <mergeCell ref="B138:B143"/>
    <mergeCell ref="B35:B38"/>
    <mergeCell ref="B39:B40"/>
    <mergeCell ref="B41:B42"/>
    <mergeCell ref="B82:B85"/>
    <mergeCell ref="B77:B81"/>
    <mergeCell ref="B72:B76"/>
    <mergeCell ref="I10:I11"/>
    <mergeCell ref="B121:B125"/>
    <mergeCell ref="B110:B120"/>
    <mergeCell ref="B105:B109"/>
    <mergeCell ref="C45:D45"/>
    <mergeCell ref="B91:B98"/>
    <mergeCell ref="B99:B104"/>
    <mergeCell ref="B15:B17"/>
    <mergeCell ref="B28:B33"/>
    <mergeCell ref="B53:B71"/>
    <mergeCell ref="C63:D63"/>
    <mergeCell ref="C65:D65"/>
    <mergeCell ref="C67:D67"/>
    <mergeCell ref="C69:D69"/>
    <mergeCell ref="C70:D70"/>
    <mergeCell ref="C79:D79"/>
    <mergeCell ref="B22:B27"/>
    <mergeCell ref="B86:B90"/>
    <mergeCell ref="C53:D53"/>
    <mergeCell ref="C54:D54"/>
    <mergeCell ref="C55:D55"/>
    <mergeCell ref="C57:D57"/>
    <mergeCell ref="C58:D58"/>
    <mergeCell ref="C59:D59"/>
    <mergeCell ref="C61:D61"/>
    <mergeCell ref="C62:D62"/>
    <mergeCell ref="C113:D113"/>
    <mergeCell ref="C114:D114"/>
    <mergeCell ref="C102:D102"/>
    <mergeCell ref="C103:D103"/>
    <mergeCell ref="C80:D80"/>
    <mergeCell ref="C77:D77"/>
    <mergeCell ref="C78:D78"/>
    <mergeCell ref="C89:D89"/>
    <mergeCell ref="C95:D95"/>
    <mergeCell ref="C123:D123"/>
    <mergeCell ref="C96:D96"/>
    <mergeCell ref="C97:D97"/>
    <mergeCell ref="C118:D118"/>
    <mergeCell ref="C115:D115"/>
    <mergeCell ref="C116:D116"/>
    <mergeCell ref="C117:D117"/>
    <mergeCell ref="C110:D110"/>
    <mergeCell ref="C111:D111"/>
    <mergeCell ref="C112:D112"/>
    <mergeCell ref="C134:D134"/>
    <mergeCell ref="C135:D135"/>
    <mergeCell ref="C136:D136"/>
    <mergeCell ref="C142:D142"/>
    <mergeCell ref="C149:D149"/>
    <mergeCell ref="C119:D119"/>
    <mergeCell ref="C121:D121"/>
    <mergeCell ref="C122:D122"/>
    <mergeCell ref="C124:D124"/>
    <mergeCell ref="C133:D133"/>
    <mergeCell ref="C170:D170"/>
    <mergeCell ref="C150:D150"/>
    <mergeCell ref="C158:D158"/>
    <mergeCell ref="C159:D159"/>
    <mergeCell ref="C168:D168"/>
    <mergeCell ref="C169:D169"/>
  </mergeCells>
  <printOptions horizontalCentered="1"/>
  <pageMargins left="0.7874015748031497" right="0.1968503937007874" top="0.7874015748031497" bottom="0.7874015748031497" header="0.5118110236220472" footer="0.31496062992125984"/>
  <pageSetup horizontalDpi="300" verticalDpi="300" orientation="portrait" paperSize="9" scale="83" r:id="rId4"/>
  <headerFooter alignWithMargins="0">
    <oddFooter>&amp;LCriado em 20/05/2023
Modificado em 12/07/2023&amp;CPágina &amp;P de &amp;N
&amp;1#&amp;"Calibri"&amp;10&amp;K000000 Ostensivo</oddFooter>
  </headerFooter>
  <rowBreaks count="2" manualBreakCount="2">
    <brk id="62" max="8" man="1"/>
    <brk id="120" max="8" man="1"/>
  </rowBreaks>
  <colBreaks count="1" manualBreakCount="1">
    <brk id="9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showGridLines="0" showZeros="0" view="pageBreakPreview" zoomScaleNormal="120" zoomScaleSheetLayoutView="100" zoomScalePageLayoutView="0" workbookViewId="0" topLeftCell="A1">
      <selection activeCell="C30" sqref="C30"/>
    </sheetView>
  </sheetViews>
  <sheetFormatPr defaultColWidth="9.33203125" defaultRowHeight="12.75"/>
  <cols>
    <col min="1" max="1" width="26.5" style="0" customWidth="1"/>
    <col min="2" max="2" width="35.66015625" style="0" customWidth="1"/>
    <col min="3" max="4" width="15.83203125" style="0" customWidth="1"/>
  </cols>
  <sheetData>
    <row r="1" ht="48" customHeight="1" thickBot="1"/>
    <row r="2" spans="1:4" ht="17.25" thickBot="1" thickTop="1">
      <c r="A2" s="2" t="s">
        <v>68</v>
      </c>
      <c r="B2" s="7"/>
      <c r="C2" s="7"/>
      <c r="D2" s="8"/>
    </row>
    <row r="3" spans="1:4" ht="14.25" customHeight="1" thickTop="1">
      <c r="A3" s="678" t="s">
        <v>94</v>
      </c>
      <c r="B3" s="679"/>
      <c r="C3" s="9" t="s">
        <v>69</v>
      </c>
      <c r="D3" s="10" t="s">
        <v>70</v>
      </c>
    </row>
    <row r="4" spans="1:4" ht="14.25" customHeight="1" thickBot="1">
      <c r="A4" s="680"/>
      <c r="B4" s="681"/>
      <c r="C4" s="23" t="s">
        <v>71</v>
      </c>
      <c r="D4" s="11" t="s">
        <v>72</v>
      </c>
    </row>
    <row r="5" spans="1:6" ht="13.5" thickBot="1">
      <c r="A5" s="12" t="s">
        <v>74</v>
      </c>
      <c r="B5" s="13"/>
      <c r="C5" s="24">
        <f>ORÇAMENTO!H21</f>
        <v>0</v>
      </c>
      <c r="D5" s="25">
        <f>IF(C5=0,"",IF(100-SUM(D6:D28)=C5/$C$30,C5/$C$30,100%-SUM(D6:D28)))</f>
      </c>
      <c r="F5" s="34"/>
    </row>
    <row r="6" spans="1:6" ht="13.5" thickBot="1">
      <c r="A6" s="12" t="s">
        <v>75</v>
      </c>
      <c r="B6" s="13"/>
      <c r="C6" s="24">
        <f>ORÇAMENTO!H34</f>
        <v>0</v>
      </c>
      <c r="D6" s="25">
        <f aca="true" t="shared" si="0" ref="D6:D28">IF(C6=0,"",ROUND(C6/$C$30,4))</f>
      </c>
      <c r="F6" s="34"/>
    </row>
    <row r="7" spans="1:4" ht="13.5" thickBot="1">
      <c r="A7" s="14" t="s">
        <v>76</v>
      </c>
      <c r="B7" s="5"/>
      <c r="C7" s="26">
        <f>ORÇAMENTO!H43</f>
        <v>0</v>
      </c>
      <c r="D7" s="25">
        <f t="shared" si="0"/>
      </c>
    </row>
    <row r="8" spans="1:4" ht="13.5" thickBot="1">
      <c r="A8" s="682" t="s">
        <v>77</v>
      </c>
      <c r="B8" s="15" t="s">
        <v>78</v>
      </c>
      <c r="C8" s="26">
        <f>ORÇAMENTO!H51</f>
        <v>0</v>
      </c>
      <c r="D8" s="25">
        <f t="shared" si="0"/>
      </c>
    </row>
    <row r="9" spans="1:4" ht="12.75">
      <c r="A9" s="683"/>
      <c r="B9" s="3" t="s">
        <v>25</v>
      </c>
      <c r="C9" s="27">
        <f>ORÇAMENTO!H71</f>
        <v>0</v>
      </c>
      <c r="D9" s="31">
        <f t="shared" si="0"/>
      </c>
    </row>
    <row r="10" spans="1:4" ht="12.75">
      <c r="A10" s="683"/>
      <c r="B10" s="3" t="s">
        <v>28</v>
      </c>
      <c r="C10" s="27">
        <f>ORÇAMENTO!H76</f>
        <v>0</v>
      </c>
      <c r="D10" s="31">
        <f t="shared" si="0"/>
      </c>
    </row>
    <row r="11" spans="1:4" ht="13.5" thickBot="1">
      <c r="A11" s="685"/>
      <c r="B11" s="3" t="s">
        <v>30</v>
      </c>
      <c r="C11" s="27">
        <f>ORÇAMENTO!H81</f>
        <v>0</v>
      </c>
      <c r="D11" s="31">
        <f t="shared" si="0"/>
      </c>
    </row>
    <row r="12" spans="1:4" ht="12.75">
      <c r="A12" s="688" t="s">
        <v>193</v>
      </c>
      <c r="B12" s="15" t="s">
        <v>32</v>
      </c>
      <c r="C12" s="24">
        <f>ORÇAMENTO!H85</f>
        <v>0</v>
      </c>
      <c r="D12" s="32">
        <f t="shared" si="0"/>
      </c>
    </row>
    <row r="13" spans="1:4" ht="13.5" thickBot="1">
      <c r="A13" s="685"/>
      <c r="B13" s="16" t="s">
        <v>79</v>
      </c>
      <c r="C13" s="27">
        <f>ORÇAMENTO!H90</f>
        <v>0</v>
      </c>
      <c r="D13" s="31">
        <f t="shared" si="0"/>
      </c>
    </row>
    <row r="14" spans="1:4" ht="12.75" customHeight="1">
      <c r="A14" s="682" t="s">
        <v>209</v>
      </c>
      <c r="B14" s="17" t="s">
        <v>80</v>
      </c>
      <c r="C14" s="24">
        <f>ORÇAMENTO!H98</f>
        <v>0</v>
      </c>
      <c r="D14" s="32">
        <f t="shared" si="0"/>
      </c>
    </row>
    <row r="15" spans="1:4" ht="12.75">
      <c r="A15" s="686"/>
      <c r="B15" s="3" t="s">
        <v>81</v>
      </c>
      <c r="C15" s="27">
        <f>ORÇAMENTO!H104</f>
        <v>0</v>
      </c>
      <c r="D15" s="31">
        <f t="shared" si="0"/>
      </c>
    </row>
    <row r="16" spans="1:4" ht="12.75">
      <c r="A16" s="686"/>
      <c r="B16" s="3" t="s">
        <v>44</v>
      </c>
      <c r="C16" s="27">
        <f>ORÇAMENTO!H109</f>
        <v>0</v>
      </c>
      <c r="D16" s="31">
        <f t="shared" si="0"/>
      </c>
    </row>
    <row r="17" spans="1:4" ht="12.75">
      <c r="A17" s="686"/>
      <c r="B17" s="3" t="s">
        <v>46</v>
      </c>
      <c r="C17" s="27">
        <f>ORÇAMENTO!H120</f>
        <v>0</v>
      </c>
      <c r="D17" s="31">
        <f t="shared" si="0"/>
      </c>
    </row>
    <row r="18" spans="1:4" ht="13.5" thickBot="1">
      <c r="A18" s="687"/>
      <c r="B18" s="3" t="s">
        <v>82</v>
      </c>
      <c r="C18" s="27">
        <f>ORÇAMENTO!H125</f>
        <v>0</v>
      </c>
      <c r="D18" s="31">
        <f t="shared" si="0"/>
      </c>
    </row>
    <row r="19" spans="1:4" ht="12.75">
      <c r="A19" s="682" t="s">
        <v>83</v>
      </c>
      <c r="B19" s="15" t="s">
        <v>51</v>
      </c>
      <c r="C19" s="24">
        <f>ORÇAMENTO!H129</f>
        <v>0</v>
      </c>
      <c r="D19" s="32">
        <f t="shared" si="0"/>
      </c>
    </row>
    <row r="20" spans="1:4" ht="12.75">
      <c r="A20" s="683"/>
      <c r="B20" s="18" t="s">
        <v>53</v>
      </c>
      <c r="C20" s="27">
        <f>ORÇAMENTO!H137</f>
        <v>0</v>
      </c>
      <c r="D20" s="31">
        <f t="shared" si="0"/>
      </c>
    </row>
    <row r="21" spans="1:4" ht="13.5" thickBot="1">
      <c r="A21" s="685"/>
      <c r="B21" s="18" t="s">
        <v>84</v>
      </c>
      <c r="C21" s="27">
        <f>ORÇAMENTO!H143</f>
        <v>0</v>
      </c>
      <c r="D21" s="31">
        <f t="shared" si="0"/>
      </c>
    </row>
    <row r="22" spans="1:4" ht="12.75">
      <c r="A22" s="682" t="s">
        <v>192</v>
      </c>
      <c r="B22" s="15" t="s">
        <v>85</v>
      </c>
      <c r="C22" s="24">
        <f>ORÇAMENTO!H151</f>
        <v>0</v>
      </c>
      <c r="D22" s="32">
        <f t="shared" si="0"/>
      </c>
    </row>
    <row r="23" spans="1:4" ht="12.75">
      <c r="A23" s="683"/>
      <c r="B23" s="3" t="s">
        <v>86</v>
      </c>
      <c r="C23" s="27">
        <f>ORÇAMENTO!H160</f>
        <v>0</v>
      </c>
      <c r="D23" s="31">
        <f t="shared" si="0"/>
      </c>
    </row>
    <row r="24" spans="1:4" ht="12.75">
      <c r="A24" s="683"/>
      <c r="B24" s="3" t="s">
        <v>59</v>
      </c>
      <c r="C24" s="27">
        <f>ORÇAMENTO!H162</f>
        <v>0</v>
      </c>
      <c r="D24" s="31">
        <f t="shared" si="0"/>
      </c>
    </row>
    <row r="25" spans="1:4" ht="13.5" thickBot="1">
      <c r="A25" s="685"/>
      <c r="B25" s="3" t="s">
        <v>61</v>
      </c>
      <c r="C25" s="27">
        <f>ORÇAMENTO!H171</f>
        <v>0</v>
      </c>
      <c r="D25" s="31">
        <f t="shared" si="0"/>
      </c>
    </row>
    <row r="26" spans="1:4" ht="12.75">
      <c r="A26" s="682" t="s">
        <v>191</v>
      </c>
      <c r="B26" s="15" t="s">
        <v>63</v>
      </c>
      <c r="C26" s="24">
        <f>ORÇAMENTO!H173</f>
        <v>0</v>
      </c>
      <c r="D26" s="32">
        <f t="shared" si="0"/>
      </c>
    </row>
    <row r="27" spans="1:4" ht="12.75">
      <c r="A27" s="683"/>
      <c r="B27" s="4" t="s">
        <v>168</v>
      </c>
      <c r="C27" s="102">
        <f>ORÇAMENTO!H175</f>
        <v>0</v>
      </c>
      <c r="D27" s="31">
        <f t="shared" si="0"/>
      </c>
    </row>
    <row r="28" spans="1:4" ht="13.5" thickBot="1">
      <c r="A28" s="684"/>
      <c r="B28" s="100" t="s">
        <v>207</v>
      </c>
      <c r="C28" s="103">
        <f>ORÇAMENTO!H177</f>
        <v>0</v>
      </c>
      <c r="D28" s="101">
        <f t="shared" si="0"/>
      </c>
    </row>
    <row r="29" spans="1:4" ht="14.25" thickBot="1" thickTop="1">
      <c r="A29" s="1"/>
      <c r="B29" s="1"/>
      <c r="C29" s="28"/>
      <c r="D29" s="29"/>
    </row>
    <row r="30" spans="1:4" ht="14.25" thickBot="1" thickTop="1">
      <c r="A30" s="19" t="s">
        <v>194</v>
      </c>
      <c r="B30" s="6"/>
      <c r="C30" s="30">
        <f>SUM(C5:C28)</f>
        <v>0</v>
      </c>
      <c r="D30" s="33">
        <f>SUM(D5:D28)</f>
        <v>0</v>
      </c>
    </row>
    <row r="31" spans="1:4" ht="13.5" thickTop="1">
      <c r="A31" s="1"/>
      <c r="B31" s="1"/>
      <c r="C31" s="28"/>
      <c r="D31" s="28"/>
    </row>
    <row r="32" spans="1:4" ht="12.75">
      <c r="A32" s="1"/>
      <c r="B32" s="1"/>
      <c r="C32" s="28"/>
      <c r="D32" s="28"/>
    </row>
    <row r="33" spans="1:4" ht="12.75">
      <c r="A33" s="20" t="s">
        <v>87</v>
      </c>
      <c r="B33" s="21"/>
      <c r="C33" s="21"/>
      <c r="D33" s="21"/>
    </row>
    <row r="34" spans="1:4" ht="12.75">
      <c r="A34" s="21" t="s">
        <v>95</v>
      </c>
      <c r="B34" s="21"/>
      <c r="C34" s="21"/>
      <c r="D34" s="2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20" t="s">
        <v>87</v>
      </c>
      <c r="B37" s="21"/>
      <c r="C37" s="21"/>
      <c r="D37" s="21"/>
    </row>
    <row r="38" spans="1:4" ht="12.75">
      <c r="A38" s="433" t="s">
        <v>406</v>
      </c>
      <c r="B38" s="21"/>
      <c r="C38" s="21"/>
      <c r="D38" s="21"/>
    </row>
    <row r="39" spans="1:4" ht="12.75">
      <c r="A39" s="1"/>
      <c r="B39" s="1"/>
      <c r="C39" s="21"/>
      <c r="D39" s="2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</sheetData>
  <sheetProtection sheet="1" objects="1" scenarios="1"/>
  <mergeCells count="7">
    <mergeCell ref="A3:B4"/>
    <mergeCell ref="A26:A28"/>
    <mergeCell ref="A22:A25"/>
    <mergeCell ref="A19:A21"/>
    <mergeCell ref="A8:A11"/>
    <mergeCell ref="A14:A18"/>
    <mergeCell ref="A12:A13"/>
  </mergeCell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portrait" r:id="rId2"/>
  <headerFooter alignWithMargins="0">
    <oddFooter>&amp;LCriado em 20/05/2023
Modificado em 12/07/2023&amp;C
&amp;1#&amp;"Calibri"&amp;10&amp;K000000 Ostensivo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2"/>
  <sheetViews>
    <sheetView showGridLines="0" showZeros="0" view="pageBreakPreview" zoomScaleSheetLayoutView="100" zoomScalePageLayoutView="0" workbookViewId="0" topLeftCell="A1">
      <selection activeCell="G12" sqref="G12"/>
    </sheetView>
  </sheetViews>
  <sheetFormatPr defaultColWidth="9.33203125" defaultRowHeight="12.75"/>
  <cols>
    <col min="1" max="1" width="4.83203125" style="0" customWidth="1"/>
    <col min="2" max="4" width="18.83203125" style="0" customWidth="1"/>
    <col min="5" max="5" width="10.83203125" style="0" customWidth="1"/>
    <col min="6" max="6" width="3.83203125" style="0" customWidth="1"/>
    <col min="7" max="8" width="11.83203125" style="0" customWidth="1"/>
    <col min="9" max="9" width="12.16015625" style="0" customWidth="1"/>
    <col min="10" max="11" width="11.5" style="0" bestFit="1" customWidth="1"/>
    <col min="12" max="12" width="1.3359375" style="0" customWidth="1"/>
    <col min="13" max="13" width="4.83203125" style="0" customWidth="1"/>
    <col min="14" max="14" width="18.83203125" style="0" customWidth="1"/>
    <col min="15" max="15" width="19" style="0" customWidth="1"/>
    <col min="16" max="16" width="18.83203125" style="0" customWidth="1"/>
    <col min="17" max="17" width="10.83203125" style="0" customWidth="1"/>
    <col min="18" max="18" width="3.83203125" style="0" customWidth="1"/>
    <col min="19" max="24" width="11.33203125" style="0" customWidth="1"/>
    <col min="25" max="25" width="1.5" style="444" customWidth="1"/>
    <col min="26" max="26" width="4.83203125" style="0" customWidth="1"/>
    <col min="27" max="29" width="18.83203125" style="0" customWidth="1"/>
    <col min="30" max="30" width="10.83203125" style="0" customWidth="1"/>
    <col min="31" max="31" width="3.83203125" style="0" customWidth="1"/>
    <col min="32" max="38" width="11.33203125" style="0" customWidth="1"/>
    <col min="39" max="39" width="9.5" style="0" customWidth="1"/>
    <col min="40" max="40" width="12" style="0" customWidth="1"/>
  </cols>
  <sheetData>
    <row r="1" spans="2:39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34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.75" thickTop="1">
      <c r="A2" s="692" t="s">
        <v>215</v>
      </c>
      <c r="B2" s="693"/>
      <c r="C2" s="693"/>
      <c r="D2" s="693"/>
      <c r="E2" s="693"/>
      <c r="F2" s="693"/>
      <c r="G2" s="693"/>
      <c r="H2" s="693"/>
      <c r="I2" s="693"/>
      <c r="J2" s="693"/>
      <c r="K2" s="720"/>
      <c r="L2" s="35"/>
      <c r="M2" s="692" t="s">
        <v>215</v>
      </c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720"/>
      <c r="Y2" s="435"/>
      <c r="Z2" s="692" t="s">
        <v>215</v>
      </c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458"/>
      <c r="AM2" s="418"/>
    </row>
    <row r="3" spans="1:39" ht="12.75">
      <c r="A3" s="459"/>
      <c r="B3" s="460"/>
      <c r="C3" s="460"/>
      <c r="D3" s="460"/>
      <c r="E3" s="460"/>
      <c r="F3" s="460"/>
      <c r="G3" s="460"/>
      <c r="H3" s="460"/>
      <c r="I3" s="460"/>
      <c r="J3" s="460"/>
      <c r="K3" s="461"/>
      <c r="L3" s="35"/>
      <c r="M3" s="459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1"/>
      <c r="Y3" s="436"/>
      <c r="Z3" s="459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1"/>
      <c r="AM3" s="35"/>
    </row>
    <row r="4" spans="1:39" ht="15.75">
      <c r="A4" s="462" t="s">
        <v>136</v>
      </c>
      <c r="B4" s="460"/>
      <c r="C4" s="460"/>
      <c r="D4" s="460"/>
      <c r="E4" s="460"/>
      <c r="F4" s="460"/>
      <c r="G4" s="460"/>
      <c r="H4" s="460"/>
      <c r="I4" s="460"/>
      <c r="J4" s="460"/>
      <c r="K4" s="461"/>
      <c r="L4" s="35"/>
      <c r="M4" s="462" t="s">
        <v>136</v>
      </c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1"/>
      <c r="Y4" s="436"/>
      <c r="Z4" s="462" t="s">
        <v>136</v>
      </c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1"/>
      <c r="AM4" s="35"/>
    </row>
    <row r="5" spans="1:39" ht="12.75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1"/>
      <c r="L5" s="35"/>
      <c r="M5" s="459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1"/>
      <c r="Y5" s="436"/>
      <c r="Z5" s="459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1"/>
      <c r="AM5" s="35"/>
    </row>
    <row r="6" spans="1:39" ht="12.75">
      <c r="A6" s="463" t="s">
        <v>418</v>
      </c>
      <c r="B6" s="464"/>
      <c r="C6" s="465"/>
      <c r="D6" s="722">
        <f>ESPECIFICAÇÕES!A4</f>
        <v>0</v>
      </c>
      <c r="E6" s="722"/>
      <c r="F6" s="722"/>
      <c r="G6" s="722"/>
      <c r="H6" s="460"/>
      <c r="I6" s="460"/>
      <c r="J6" s="460"/>
      <c r="K6" s="461"/>
      <c r="L6" s="35"/>
      <c r="M6" s="694" t="str">
        <f>A6</f>
        <v>CLIENTE:</v>
      </c>
      <c r="N6" s="695"/>
      <c r="O6" s="695"/>
      <c r="P6" s="466">
        <f>D6</f>
        <v>0</v>
      </c>
      <c r="Q6" s="466"/>
      <c r="R6" s="460"/>
      <c r="S6" s="460"/>
      <c r="T6" s="460"/>
      <c r="U6" s="460"/>
      <c r="V6" s="460"/>
      <c r="W6" s="460"/>
      <c r="X6" s="461"/>
      <c r="Y6" s="436"/>
      <c r="Z6" s="694" t="str">
        <f>A6</f>
        <v>CLIENTE:</v>
      </c>
      <c r="AA6" s="695"/>
      <c r="AB6" s="695"/>
      <c r="AC6" s="466">
        <f>D6</f>
        <v>0</v>
      </c>
      <c r="AD6" s="466"/>
      <c r="AE6" s="460"/>
      <c r="AF6" s="460"/>
      <c r="AG6" s="460"/>
      <c r="AH6" s="460"/>
      <c r="AI6" s="460"/>
      <c r="AJ6" s="460"/>
      <c r="AK6" s="460"/>
      <c r="AL6" s="461"/>
      <c r="AM6" s="35"/>
    </row>
    <row r="7" spans="1:39" ht="18">
      <c r="A7" s="694" t="s">
        <v>156</v>
      </c>
      <c r="B7" s="695"/>
      <c r="C7" s="695"/>
      <c r="D7" s="466">
        <f>ORÇAMENTO!A9</f>
        <v>0</v>
      </c>
      <c r="E7" s="467"/>
      <c r="F7" s="468"/>
      <c r="G7" s="469"/>
      <c r="H7" s="470" t="s">
        <v>419</v>
      </c>
      <c r="I7" s="696">
        <f>ORÇAMENTO!F9</f>
        <v>0</v>
      </c>
      <c r="J7" s="696"/>
      <c r="K7" s="721"/>
      <c r="L7" s="35"/>
      <c r="M7" s="694" t="s">
        <v>156</v>
      </c>
      <c r="N7" s="695"/>
      <c r="O7" s="695"/>
      <c r="P7" s="466">
        <f>D7</f>
        <v>0</v>
      </c>
      <c r="Q7" s="466"/>
      <c r="R7" s="460"/>
      <c r="S7" s="460"/>
      <c r="T7" s="460"/>
      <c r="U7" s="470" t="str">
        <f>H7</f>
        <v>CREA/CAU nº</v>
      </c>
      <c r="V7" s="696">
        <f>I7</f>
        <v>0</v>
      </c>
      <c r="W7" s="696"/>
      <c r="X7" s="721"/>
      <c r="Y7" s="437"/>
      <c r="Z7" s="694" t="s">
        <v>156</v>
      </c>
      <c r="AA7" s="695"/>
      <c r="AB7" s="695"/>
      <c r="AC7" s="466">
        <f>P7</f>
        <v>0</v>
      </c>
      <c r="AD7" s="466"/>
      <c r="AE7" s="460"/>
      <c r="AF7" s="460"/>
      <c r="AG7" s="460"/>
      <c r="AH7" s="470" t="str">
        <f>U7</f>
        <v>CREA/CAU nº</v>
      </c>
      <c r="AI7" s="696">
        <f>V7</f>
        <v>0</v>
      </c>
      <c r="AJ7" s="696"/>
      <c r="AK7" s="696"/>
      <c r="AL7" s="471"/>
      <c r="AM7" s="417"/>
    </row>
    <row r="8" spans="1:39" ht="12.75">
      <c r="A8" s="694" t="s">
        <v>137</v>
      </c>
      <c r="B8" s="695"/>
      <c r="C8" s="460">
        <f>ORÇAMENTO!A6</f>
        <v>0</v>
      </c>
      <c r="D8" s="460"/>
      <c r="E8" s="460"/>
      <c r="F8" s="460"/>
      <c r="G8" s="460"/>
      <c r="H8" s="470"/>
      <c r="I8" s="460"/>
      <c r="J8" s="460"/>
      <c r="K8" s="461"/>
      <c r="L8" s="35"/>
      <c r="M8" s="694" t="s">
        <v>137</v>
      </c>
      <c r="N8" s="695"/>
      <c r="O8" s="460">
        <f>C8</f>
        <v>0</v>
      </c>
      <c r="P8" s="460"/>
      <c r="Q8" s="460"/>
      <c r="R8" s="460"/>
      <c r="S8" s="460"/>
      <c r="T8" s="460"/>
      <c r="U8" s="470"/>
      <c r="V8" s="460"/>
      <c r="W8" s="460"/>
      <c r="X8" s="461"/>
      <c r="Y8" s="436"/>
      <c r="Z8" s="694" t="s">
        <v>137</v>
      </c>
      <c r="AA8" s="695"/>
      <c r="AB8" s="460">
        <f>O8</f>
        <v>0</v>
      </c>
      <c r="AC8" s="460"/>
      <c r="AD8" s="460"/>
      <c r="AE8" s="460"/>
      <c r="AF8" s="460"/>
      <c r="AG8" s="460"/>
      <c r="AH8" s="470"/>
      <c r="AI8" s="460"/>
      <c r="AJ8" s="460"/>
      <c r="AK8" s="460"/>
      <c r="AL8" s="461"/>
      <c r="AM8" s="35"/>
    </row>
    <row r="9" spans="1:40" ht="15">
      <c r="A9" s="697" t="s">
        <v>155</v>
      </c>
      <c r="B9" s="698"/>
      <c r="C9" s="472">
        <f>ORÇAMENTO!B7</f>
        <v>0</v>
      </c>
      <c r="D9" s="472"/>
      <c r="E9" s="473"/>
      <c r="F9" s="473"/>
      <c r="G9" s="474"/>
      <c r="H9" s="472"/>
      <c r="I9" s="472"/>
      <c r="J9" s="472"/>
      <c r="K9" s="475"/>
      <c r="L9" s="35"/>
      <c r="M9" s="697" t="s">
        <v>155</v>
      </c>
      <c r="N9" s="698"/>
      <c r="O9" s="472">
        <f>C9</f>
        <v>0</v>
      </c>
      <c r="P9" s="472"/>
      <c r="Q9" s="473"/>
      <c r="R9" s="473"/>
      <c r="S9" s="477"/>
      <c r="T9" s="476"/>
      <c r="U9" s="472"/>
      <c r="V9" s="472"/>
      <c r="W9" s="472"/>
      <c r="X9" s="475"/>
      <c r="Y9" s="436"/>
      <c r="Z9" s="697" t="s">
        <v>155</v>
      </c>
      <c r="AA9" s="698"/>
      <c r="AB9" s="472">
        <f>O9</f>
        <v>0</v>
      </c>
      <c r="AC9" s="472"/>
      <c r="AD9" s="473"/>
      <c r="AE9" s="473"/>
      <c r="AF9" s="478"/>
      <c r="AG9" s="474"/>
      <c r="AH9" s="472"/>
      <c r="AI9" s="472"/>
      <c r="AJ9" s="472"/>
      <c r="AK9" s="472"/>
      <c r="AL9" s="461"/>
      <c r="AM9" s="35"/>
      <c r="AN9" s="723" t="s">
        <v>417</v>
      </c>
    </row>
    <row r="10" spans="1:40" ht="15" customHeight="1">
      <c r="A10" s="699" t="s">
        <v>143</v>
      </c>
      <c r="B10" s="700"/>
      <c r="C10" s="700"/>
      <c r="D10" s="703" t="s">
        <v>190</v>
      </c>
      <c r="E10" s="705" t="s">
        <v>153</v>
      </c>
      <c r="F10" s="706"/>
      <c r="G10" s="724" t="s">
        <v>152</v>
      </c>
      <c r="H10" s="725"/>
      <c r="I10" s="725"/>
      <c r="J10" s="725"/>
      <c r="K10" s="726"/>
      <c r="L10" s="35"/>
      <c r="M10" s="699" t="s">
        <v>143</v>
      </c>
      <c r="N10" s="700"/>
      <c r="O10" s="700"/>
      <c r="P10" s="703" t="s">
        <v>190</v>
      </c>
      <c r="Q10" s="705" t="s">
        <v>153</v>
      </c>
      <c r="R10" s="706"/>
      <c r="S10" s="37"/>
      <c r="T10" s="37"/>
      <c r="U10" s="37"/>
      <c r="V10" s="37"/>
      <c r="W10" s="37"/>
      <c r="X10" s="38"/>
      <c r="Y10" s="438"/>
      <c r="Z10" s="699" t="s">
        <v>143</v>
      </c>
      <c r="AA10" s="700"/>
      <c r="AB10" s="700"/>
      <c r="AC10" s="703" t="s">
        <v>190</v>
      </c>
      <c r="AD10" s="705" t="s">
        <v>153</v>
      </c>
      <c r="AE10" s="706"/>
      <c r="AF10" s="37"/>
      <c r="AG10" s="37"/>
      <c r="AH10" s="37"/>
      <c r="AI10" s="37"/>
      <c r="AJ10" s="37"/>
      <c r="AK10" s="37"/>
      <c r="AL10" s="38"/>
      <c r="AM10" s="419"/>
      <c r="AN10" s="723"/>
    </row>
    <row r="11" spans="1:40" ht="15" customHeight="1">
      <c r="A11" s="701"/>
      <c r="B11" s="702"/>
      <c r="C11" s="702"/>
      <c r="D11" s="704"/>
      <c r="E11" s="707"/>
      <c r="F11" s="708"/>
      <c r="G11" s="39" t="s">
        <v>97</v>
      </c>
      <c r="H11" s="39" t="s">
        <v>98</v>
      </c>
      <c r="I11" s="39" t="s">
        <v>99</v>
      </c>
      <c r="J11" s="39" t="s">
        <v>100</v>
      </c>
      <c r="K11" s="40" t="s">
        <v>101</v>
      </c>
      <c r="L11" s="35"/>
      <c r="M11" s="701"/>
      <c r="N11" s="702"/>
      <c r="O11" s="702"/>
      <c r="P11" s="704"/>
      <c r="Q11" s="707"/>
      <c r="R11" s="708"/>
      <c r="S11" s="39" t="s">
        <v>102</v>
      </c>
      <c r="T11" s="39" t="s">
        <v>103</v>
      </c>
      <c r="U11" s="39" t="s">
        <v>149</v>
      </c>
      <c r="V11" s="39" t="s">
        <v>150</v>
      </c>
      <c r="W11" s="321" t="s">
        <v>151</v>
      </c>
      <c r="X11" s="316" t="s">
        <v>267</v>
      </c>
      <c r="Y11" s="427"/>
      <c r="Z11" s="701"/>
      <c r="AA11" s="702"/>
      <c r="AB11" s="702"/>
      <c r="AC11" s="704"/>
      <c r="AD11" s="707"/>
      <c r="AE11" s="708"/>
      <c r="AF11" s="39" t="s">
        <v>407</v>
      </c>
      <c r="AG11" s="39" t="s">
        <v>408</v>
      </c>
      <c r="AH11" s="39" t="s">
        <v>409</v>
      </c>
      <c r="AI11" s="39" t="s">
        <v>410</v>
      </c>
      <c r="AJ11" s="321" t="s">
        <v>411</v>
      </c>
      <c r="AK11" s="432" t="s">
        <v>412</v>
      </c>
      <c r="AL11" s="451" t="s">
        <v>413</v>
      </c>
      <c r="AM11" s="427"/>
      <c r="AN11" s="723"/>
    </row>
    <row r="12" spans="1:40" ht="12.75">
      <c r="A12" s="41">
        <v>1</v>
      </c>
      <c r="B12" s="44" t="s">
        <v>104</v>
      </c>
      <c r="C12" s="42"/>
      <c r="D12" s="81">
        <f>RESUMO!C5</f>
        <v>0</v>
      </c>
      <c r="E12" s="82">
        <f>IF(D12=0,0,RESUMO!D5)</f>
        <v>0</v>
      </c>
      <c r="F12" s="43" t="s">
        <v>105</v>
      </c>
      <c r="G12" s="324"/>
      <c r="H12" s="324"/>
      <c r="I12" s="324"/>
      <c r="J12" s="324"/>
      <c r="K12" s="325"/>
      <c r="L12" s="35"/>
      <c r="M12" s="41">
        <v>1</v>
      </c>
      <c r="N12" s="44" t="s">
        <v>104</v>
      </c>
      <c r="O12" s="42"/>
      <c r="P12" s="81">
        <f>RESUMO!$C5</f>
        <v>0</v>
      </c>
      <c r="Q12" s="82">
        <f>E12</f>
        <v>0</v>
      </c>
      <c r="R12" s="43" t="s">
        <v>105</v>
      </c>
      <c r="S12" s="324"/>
      <c r="T12" s="324"/>
      <c r="U12" s="324"/>
      <c r="V12" s="324"/>
      <c r="W12" s="324"/>
      <c r="X12" s="325"/>
      <c r="Y12" s="425"/>
      <c r="Z12" s="41">
        <v>1</v>
      </c>
      <c r="AA12" s="44" t="s">
        <v>104</v>
      </c>
      <c r="AB12" s="42"/>
      <c r="AC12" s="81">
        <f>RESUMO!$C5</f>
        <v>0</v>
      </c>
      <c r="AD12" s="82">
        <f>Q12</f>
        <v>0</v>
      </c>
      <c r="AE12" s="43" t="s">
        <v>105</v>
      </c>
      <c r="AF12" s="324"/>
      <c r="AG12" s="324"/>
      <c r="AH12" s="324"/>
      <c r="AI12" s="324"/>
      <c r="AJ12" s="324"/>
      <c r="AK12" s="445"/>
      <c r="AL12" s="325"/>
      <c r="AM12" s="425"/>
      <c r="AN12" s="503">
        <f aca="true" t="shared" si="0" ref="AN12:AN59">SUM(G12:K12)+SUM(S12:X12)+SUM(AF12:AL12)</f>
        <v>0</v>
      </c>
    </row>
    <row r="13" spans="1:40" ht="12.75">
      <c r="A13" s="45"/>
      <c r="B13" s="46"/>
      <c r="C13" s="47"/>
      <c r="D13" s="83"/>
      <c r="E13" s="84"/>
      <c r="F13" s="48" t="s">
        <v>106</v>
      </c>
      <c r="G13" s="498">
        <f>G12*$E12</f>
        <v>0</v>
      </c>
      <c r="H13" s="498">
        <f>H12*$E12</f>
        <v>0</v>
      </c>
      <c r="I13" s="498">
        <f>I12*$E12</f>
        <v>0</v>
      </c>
      <c r="J13" s="498">
        <f>J12*$E12</f>
        <v>0</v>
      </c>
      <c r="K13" s="499">
        <f>K12*$E12</f>
        <v>0</v>
      </c>
      <c r="L13" s="35"/>
      <c r="M13" s="45"/>
      <c r="N13" s="46"/>
      <c r="O13" s="47"/>
      <c r="P13" s="83"/>
      <c r="Q13" s="84"/>
      <c r="R13" s="48" t="s">
        <v>106</v>
      </c>
      <c r="S13" s="498">
        <f aca="true" t="shared" si="1" ref="S13:X13">S12*$E12</f>
        <v>0</v>
      </c>
      <c r="T13" s="498">
        <f t="shared" si="1"/>
        <v>0</v>
      </c>
      <c r="U13" s="498">
        <f t="shared" si="1"/>
        <v>0</v>
      </c>
      <c r="V13" s="498">
        <f t="shared" si="1"/>
        <v>0</v>
      </c>
      <c r="W13" s="500">
        <f t="shared" si="1"/>
        <v>0</v>
      </c>
      <c r="X13" s="501">
        <f t="shared" si="1"/>
        <v>0</v>
      </c>
      <c r="Y13" s="426"/>
      <c r="Z13" s="45"/>
      <c r="AA13" s="46"/>
      <c r="AB13" s="47"/>
      <c r="AC13" s="83"/>
      <c r="AD13" s="84"/>
      <c r="AE13" s="48" t="s">
        <v>106</v>
      </c>
      <c r="AF13" s="498">
        <f aca="true" t="shared" si="2" ref="AF13:AK13">AF12*$E12</f>
        <v>0</v>
      </c>
      <c r="AG13" s="498">
        <f t="shared" si="2"/>
        <v>0</v>
      </c>
      <c r="AH13" s="498">
        <f t="shared" si="2"/>
        <v>0</v>
      </c>
      <c r="AI13" s="498">
        <f t="shared" si="2"/>
        <v>0</v>
      </c>
      <c r="AJ13" s="500">
        <f t="shared" si="2"/>
        <v>0</v>
      </c>
      <c r="AK13" s="502">
        <f t="shared" si="2"/>
        <v>0</v>
      </c>
      <c r="AL13" s="499">
        <f>AL12*$E12</f>
        <v>0</v>
      </c>
      <c r="AM13" s="426"/>
      <c r="AN13" s="503">
        <f t="shared" si="0"/>
        <v>0</v>
      </c>
    </row>
    <row r="14" spans="1:40" ht="12.75">
      <c r="A14" s="41">
        <v>2</v>
      </c>
      <c r="B14" s="44" t="s">
        <v>107</v>
      </c>
      <c r="C14" s="42"/>
      <c r="D14" s="81">
        <f>RESUMO!$C6</f>
        <v>0</v>
      </c>
      <c r="E14" s="82">
        <f>IF(D14=0,0,RESUMO!D6)</f>
        <v>0</v>
      </c>
      <c r="F14" s="43" t="s">
        <v>105</v>
      </c>
      <c r="G14" s="324"/>
      <c r="H14" s="324"/>
      <c r="I14" s="324"/>
      <c r="J14" s="324"/>
      <c r="K14" s="325"/>
      <c r="L14" s="35"/>
      <c r="M14" s="41">
        <v>2</v>
      </c>
      <c r="N14" s="44" t="s">
        <v>107</v>
      </c>
      <c r="O14" s="42"/>
      <c r="P14" s="81">
        <f>RESUMO!$C6</f>
        <v>0</v>
      </c>
      <c r="Q14" s="82">
        <f>E14</f>
        <v>0</v>
      </c>
      <c r="R14" s="43" t="s">
        <v>105</v>
      </c>
      <c r="S14" s="324"/>
      <c r="T14" s="324"/>
      <c r="U14" s="324"/>
      <c r="V14" s="324"/>
      <c r="W14" s="324"/>
      <c r="X14" s="326"/>
      <c r="Y14" s="425"/>
      <c r="Z14" s="41">
        <v>2</v>
      </c>
      <c r="AA14" s="44" t="s">
        <v>107</v>
      </c>
      <c r="AB14" s="42"/>
      <c r="AC14" s="81">
        <f>RESUMO!$C6</f>
        <v>0</v>
      </c>
      <c r="AD14" s="82">
        <f>Q14</f>
        <v>0</v>
      </c>
      <c r="AE14" s="43" t="s">
        <v>105</v>
      </c>
      <c r="AF14" s="324"/>
      <c r="AG14" s="324"/>
      <c r="AH14" s="324"/>
      <c r="AI14" s="324"/>
      <c r="AJ14" s="324"/>
      <c r="AK14" s="446"/>
      <c r="AL14" s="325"/>
      <c r="AM14" s="425"/>
      <c r="AN14" s="503">
        <f t="shared" si="0"/>
        <v>0</v>
      </c>
    </row>
    <row r="15" spans="1:40" ht="12.75">
      <c r="A15" s="45"/>
      <c r="B15" s="46"/>
      <c r="C15" s="47"/>
      <c r="D15" s="83"/>
      <c r="E15" s="84"/>
      <c r="F15" s="48" t="s">
        <v>106</v>
      </c>
      <c r="G15" s="498">
        <f>G14*$E14</f>
        <v>0</v>
      </c>
      <c r="H15" s="498">
        <f>H14*$E14</f>
        <v>0</v>
      </c>
      <c r="I15" s="498">
        <f>I14*$E14</f>
        <v>0</v>
      </c>
      <c r="J15" s="498">
        <f>J14*$E14</f>
        <v>0</v>
      </c>
      <c r="K15" s="499">
        <f>K14*$E14</f>
        <v>0</v>
      </c>
      <c r="L15" s="35"/>
      <c r="M15" s="45"/>
      <c r="N15" s="46"/>
      <c r="O15" s="47"/>
      <c r="P15" s="83"/>
      <c r="Q15" s="84"/>
      <c r="R15" s="48" t="s">
        <v>106</v>
      </c>
      <c r="S15" s="498">
        <f aca="true" t="shared" si="3" ref="S15:X15">S14*$E14</f>
        <v>0</v>
      </c>
      <c r="T15" s="498">
        <f t="shared" si="3"/>
        <v>0</v>
      </c>
      <c r="U15" s="498">
        <f t="shared" si="3"/>
        <v>0</v>
      </c>
      <c r="V15" s="498">
        <f t="shared" si="3"/>
        <v>0</v>
      </c>
      <c r="W15" s="500">
        <f t="shared" si="3"/>
        <v>0</v>
      </c>
      <c r="X15" s="501">
        <f t="shared" si="3"/>
        <v>0</v>
      </c>
      <c r="Y15" s="426"/>
      <c r="Z15" s="45"/>
      <c r="AA15" s="46"/>
      <c r="AB15" s="47"/>
      <c r="AC15" s="83"/>
      <c r="AD15" s="84"/>
      <c r="AE15" s="48" t="s">
        <v>106</v>
      </c>
      <c r="AF15" s="498">
        <f aca="true" t="shared" si="4" ref="AF15:AK15">AF14*$E14</f>
        <v>0</v>
      </c>
      <c r="AG15" s="498">
        <f t="shared" si="4"/>
        <v>0</v>
      </c>
      <c r="AH15" s="498">
        <f t="shared" si="4"/>
        <v>0</v>
      </c>
      <c r="AI15" s="498">
        <f t="shared" si="4"/>
        <v>0</v>
      </c>
      <c r="AJ15" s="500">
        <f t="shared" si="4"/>
        <v>0</v>
      </c>
      <c r="AK15" s="502">
        <f t="shared" si="4"/>
        <v>0</v>
      </c>
      <c r="AL15" s="499">
        <f>AL14*$E14</f>
        <v>0</v>
      </c>
      <c r="AM15" s="426"/>
      <c r="AN15" s="503">
        <f t="shared" si="0"/>
        <v>0</v>
      </c>
    </row>
    <row r="16" spans="1:40" ht="12.75">
      <c r="A16" s="41">
        <v>3</v>
      </c>
      <c r="B16" s="44" t="s">
        <v>108</v>
      </c>
      <c r="C16" s="42"/>
      <c r="D16" s="81">
        <f>RESUMO!$C7</f>
        <v>0</v>
      </c>
      <c r="E16" s="82">
        <f>IF(D16=0,0,RESUMO!D7)</f>
        <v>0</v>
      </c>
      <c r="F16" s="43" t="s">
        <v>105</v>
      </c>
      <c r="G16" s="324"/>
      <c r="H16" s="324"/>
      <c r="I16" s="324"/>
      <c r="J16" s="324"/>
      <c r="K16" s="325"/>
      <c r="L16" s="35"/>
      <c r="M16" s="41">
        <v>3</v>
      </c>
      <c r="N16" s="44" t="s">
        <v>108</v>
      </c>
      <c r="O16" s="42"/>
      <c r="P16" s="81">
        <f>RESUMO!$C7</f>
        <v>0</v>
      </c>
      <c r="Q16" s="82">
        <f>E16</f>
        <v>0</v>
      </c>
      <c r="R16" s="43" t="s">
        <v>105</v>
      </c>
      <c r="S16" s="324"/>
      <c r="T16" s="324"/>
      <c r="U16" s="324"/>
      <c r="V16" s="324"/>
      <c r="W16" s="324"/>
      <c r="X16" s="326"/>
      <c r="Y16" s="425"/>
      <c r="Z16" s="41">
        <v>3</v>
      </c>
      <c r="AA16" s="44" t="s">
        <v>108</v>
      </c>
      <c r="AB16" s="42"/>
      <c r="AC16" s="81">
        <f>RESUMO!$C7</f>
        <v>0</v>
      </c>
      <c r="AD16" s="82">
        <f>Q16</f>
        <v>0</v>
      </c>
      <c r="AE16" s="43" t="s">
        <v>105</v>
      </c>
      <c r="AF16" s="324"/>
      <c r="AG16" s="324"/>
      <c r="AH16" s="324"/>
      <c r="AI16" s="324"/>
      <c r="AJ16" s="324"/>
      <c r="AK16" s="446"/>
      <c r="AL16" s="325"/>
      <c r="AM16" s="425"/>
      <c r="AN16" s="503">
        <f t="shared" si="0"/>
        <v>0</v>
      </c>
    </row>
    <row r="17" spans="1:40" ht="12.75">
      <c r="A17" s="45"/>
      <c r="B17" s="46"/>
      <c r="C17" s="47"/>
      <c r="D17" s="83"/>
      <c r="E17" s="84"/>
      <c r="F17" s="48" t="s">
        <v>106</v>
      </c>
      <c r="G17" s="498">
        <f>G16*$E16</f>
        <v>0</v>
      </c>
      <c r="H17" s="498">
        <f>H16*$E16</f>
        <v>0</v>
      </c>
      <c r="I17" s="498">
        <f>I16*$E16</f>
        <v>0</v>
      </c>
      <c r="J17" s="498">
        <f>J16*$E16</f>
        <v>0</v>
      </c>
      <c r="K17" s="499">
        <f>K16*$E16</f>
        <v>0</v>
      </c>
      <c r="L17" s="35"/>
      <c r="M17" s="45"/>
      <c r="N17" s="46"/>
      <c r="O17" s="47"/>
      <c r="P17" s="83"/>
      <c r="Q17" s="84"/>
      <c r="R17" s="48" t="s">
        <v>106</v>
      </c>
      <c r="S17" s="498">
        <f aca="true" t="shared" si="5" ref="S17:X17">S16*$E16</f>
        <v>0</v>
      </c>
      <c r="T17" s="498">
        <f t="shared" si="5"/>
        <v>0</v>
      </c>
      <c r="U17" s="498">
        <f t="shared" si="5"/>
        <v>0</v>
      </c>
      <c r="V17" s="498">
        <f t="shared" si="5"/>
        <v>0</v>
      </c>
      <c r="W17" s="500">
        <f t="shared" si="5"/>
        <v>0</v>
      </c>
      <c r="X17" s="501">
        <f t="shared" si="5"/>
        <v>0</v>
      </c>
      <c r="Y17" s="426"/>
      <c r="Z17" s="45"/>
      <c r="AA17" s="46"/>
      <c r="AB17" s="47"/>
      <c r="AC17" s="83"/>
      <c r="AD17" s="84"/>
      <c r="AE17" s="48" t="s">
        <v>106</v>
      </c>
      <c r="AF17" s="498">
        <f aca="true" t="shared" si="6" ref="AF17:AK17">AF16*$E16</f>
        <v>0</v>
      </c>
      <c r="AG17" s="498">
        <f t="shared" si="6"/>
        <v>0</v>
      </c>
      <c r="AH17" s="498">
        <f t="shared" si="6"/>
        <v>0</v>
      </c>
      <c r="AI17" s="498">
        <f t="shared" si="6"/>
        <v>0</v>
      </c>
      <c r="AJ17" s="500">
        <f t="shared" si="6"/>
        <v>0</v>
      </c>
      <c r="AK17" s="502">
        <f t="shared" si="6"/>
        <v>0</v>
      </c>
      <c r="AL17" s="499">
        <f>AL16*$E16</f>
        <v>0</v>
      </c>
      <c r="AM17" s="426"/>
      <c r="AN17" s="503">
        <f t="shared" si="0"/>
        <v>0</v>
      </c>
    </row>
    <row r="18" spans="1:40" ht="12.75">
      <c r="A18" s="49"/>
      <c r="B18" s="50"/>
      <c r="C18" s="51" t="s">
        <v>78</v>
      </c>
      <c r="D18" s="81">
        <f>RESUMO!$C8</f>
        <v>0</v>
      </c>
      <c r="E18" s="82">
        <f>IF(D18=0,0,RESUMO!D8)</f>
        <v>0</v>
      </c>
      <c r="F18" s="43" t="s">
        <v>105</v>
      </c>
      <c r="G18" s="324"/>
      <c r="H18" s="324"/>
      <c r="I18" s="324"/>
      <c r="J18" s="324"/>
      <c r="K18" s="325"/>
      <c r="L18" s="35"/>
      <c r="M18" s="49"/>
      <c r="N18" s="50"/>
      <c r="O18" s="51" t="s">
        <v>78</v>
      </c>
      <c r="P18" s="81">
        <f>RESUMO!$C8</f>
        <v>0</v>
      </c>
      <c r="Q18" s="82">
        <f>E18</f>
        <v>0</v>
      </c>
      <c r="R18" s="43" t="s">
        <v>105</v>
      </c>
      <c r="S18" s="324"/>
      <c r="T18" s="324"/>
      <c r="U18" s="324"/>
      <c r="V18" s="324"/>
      <c r="W18" s="324"/>
      <c r="X18" s="326"/>
      <c r="Y18" s="425"/>
      <c r="Z18" s="49"/>
      <c r="AA18" s="50"/>
      <c r="AB18" s="51" t="s">
        <v>78</v>
      </c>
      <c r="AC18" s="81">
        <f>RESUMO!$C8</f>
        <v>0</v>
      </c>
      <c r="AD18" s="82">
        <f>Q18</f>
        <v>0</v>
      </c>
      <c r="AE18" s="43" t="s">
        <v>105</v>
      </c>
      <c r="AF18" s="324"/>
      <c r="AG18" s="324"/>
      <c r="AH18" s="324"/>
      <c r="AI18" s="324"/>
      <c r="AJ18" s="324"/>
      <c r="AK18" s="446"/>
      <c r="AL18" s="325"/>
      <c r="AM18" s="425"/>
      <c r="AN18" s="503">
        <f t="shared" si="0"/>
        <v>0</v>
      </c>
    </row>
    <row r="19" spans="1:40" ht="12.75">
      <c r="A19" s="41"/>
      <c r="B19" s="52"/>
      <c r="C19" s="47"/>
      <c r="D19" s="83"/>
      <c r="E19" s="84"/>
      <c r="F19" s="48" t="s">
        <v>106</v>
      </c>
      <c r="G19" s="498">
        <f>G18*$E18</f>
        <v>0</v>
      </c>
      <c r="H19" s="498">
        <f>H18*$E18</f>
        <v>0</v>
      </c>
      <c r="I19" s="498">
        <f>I18*$E18</f>
        <v>0</v>
      </c>
      <c r="J19" s="498">
        <f>J18*$E18</f>
        <v>0</v>
      </c>
      <c r="K19" s="499">
        <f>K18*$E18</f>
        <v>0</v>
      </c>
      <c r="L19" s="35"/>
      <c r="M19" s="41"/>
      <c r="N19" s="52"/>
      <c r="O19" s="47"/>
      <c r="P19" s="83"/>
      <c r="Q19" s="84"/>
      <c r="R19" s="48" t="s">
        <v>106</v>
      </c>
      <c r="S19" s="498">
        <f aca="true" t="shared" si="7" ref="S19:X19">S18*$E18</f>
        <v>0</v>
      </c>
      <c r="T19" s="498">
        <f t="shared" si="7"/>
        <v>0</v>
      </c>
      <c r="U19" s="498">
        <f t="shared" si="7"/>
        <v>0</v>
      </c>
      <c r="V19" s="498">
        <f t="shared" si="7"/>
        <v>0</v>
      </c>
      <c r="W19" s="500">
        <f t="shared" si="7"/>
        <v>0</v>
      </c>
      <c r="X19" s="501">
        <f t="shared" si="7"/>
        <v>0</v>
      </c>
      <c r="Y19" s="426"/>
      <c r="Z19" s="41"/>
      <c r="AA19" s="52"/>
      <c r="AB19" s="47"/>
      <c r="AC19" s="83"/>
      <c r="AD19" s="84"/>
      <c r="AE19" s="48" t="s">
        <v>106</v>
      </c>
      <c r="AF19" s="498">
        <f aca="true" t="shared" si="8" ref="AF19:AK19">AF18*$E18</f>
        <v>0</v>
      </c>
      <c r="AG19" s="498">
        <f t="shared" si="8"/>
        <v>0</v>
      </c>
      <c r="AH19" s="498">
        <f t="shared" si="8"/>
        <v>0</v>
      </c>
      <c r="AI19" s="498">
        <f t="shared" si="8"/>
        <v>0</v>
      </c>
      <c r="AJ19" s="500">
        <f t="shared" si="8"/>
        <v>0</v>
      </c>
      <c r="AK19" s="502">
        <f t="shared" si="8"/>
        <v>0</v>
      </c>
      <c r="AL19" s="499">
        <f>AL18*$E18</f>
        <v>0</v>
      </c>
      <c r="AM19" s="426"/>
      <c r="AN19" s="503">
        <f t="shared" si="0"/>
        <v>0</v>
      </c>
    </row>
    <row r="20" spans="1:40" ht="12.75">
      <c r="A20" s="41"/>
      <c r="B20" s="52"/>
      <c r="C20" s="52" t="s">
        <v>25</v>
      </c>
      <c r="D20" s="85">
        <f>RESUMO!$C9</f>
        <v>0</v>
      </c>
      <c r="E20" s="82">
        <f>IF(D20=0,0,RESUMO!D9)</f>
        <v>0</v>
      </c>
      <c r="F20" s="43" t="s">
        <v>105</v>
      </c>
      <c r="G20" s="324"/>
      <c r="H20" s="324"/>
      <c r="I20" s="324"/>
      <c r="J20" s="324"/>
      <c r="K20" s="325"/>
      <c r="L20" s="35"/>
      <c r="M20" s="41"/>
      <c r="N20" s="52"/>
      <c r="O20" s="52" t="s">
        <v>25</v>
      </c>
      <c r="P20" s="85">
        <f>RESUMO!$C9</f>
        <v>0</v>
      </c>
      <c r="Q20" s="82">
        <f>E20</f>
        <v>0</v>
      </c>
      <c r="R20" s="43" t="s">
        <v>105</v>
      </c>
      <c r="S20" s="324"/>
      <c r="T20" s="324"/>
      <c r="U20" s="324"/>
      <c r="V20" s="324"/>
      <c r="W20" s="324"/>
      <c r="X20" s="326"/>
      <c r="Y20" s="425"/>
      <c r="Z20" s="41"/>
      <c r="AA20" s="52"/>
      <c r="AB20" s="52" t="s">
        <v>25</v>
      </c>
      <c r="AC20" s="85">
        <f>RESUMO!$C9</f>
        <v>0</v>
      </c>
      <c r="AD20" s="82">
        <f>Q20</f>
        <v>0</v>
      </c>
      <c r="AE20" s="43" t="s">
        <v>105</v>
      </c>
      <c r="AF20" s="324"/>
      <c r="AG20" s="324"/>
      <c r="AH20" s="324"/>
      <c r="AI20" s="324"/>
      <c r="AJ20" s="324"/>
      <c r="AK20" s="446"/>
      <c r="AL20" s="325"/>
      <c r="AM20" s="425"/>
      <c r="AN20" s="503">
        <f t="shared" si="0"/>
        <v>0</v>
      </c>
    </row>
    <row r="21" spans="1:40" ht="12.75">
      <c r="A21" s="41">
        <v>4</v>
      </c>
      <c r="B21" s="53" t="s">
        <v>109</v>
      </c>
      <c r="C21" s="47"/>
      <c r="D21" s="83"/>
      <c r="E21" s="84"/>
      <c r="F21" s="48" t="s">
        <v>106</v>
      </c>
      <c r="G21" s="498">
        <f>G20*$E20</f>
        <v>0</v>
      </c>
      <c r="H21" s="498">
        <f>H20*$E20</f>
        <v>0</v>
      </c>
      <c r="I21" s="498">
        <f>I20*$E20</f>
        <v>0</v>
      </c>
      <c r="J21" s="498">
        <f>J20*$E20</f>
        <v>0</v>
      </c>
      <c r="K21" s="499">
        <f>K20*$E20</f>
        <v>0</v>
      </c>
      <c r="L21" s="35"/>
      <c r="M21" s="41">
        <v>4</v>
      </c>
      <c r="N21" s="53" t="s">
        <v>109</v>
      </c>
      <c r="O21" s="47"/>
      <c r="P21" s="83"/>
      <c r="Q21" s="84"/>
      <c r="R21" s="48" t="s">
        <v>106</v>
      </c>
      <c r="S21" s="498">
        <f aca="true" t="shared" si="9" ref="S21:X21">S20*$E20</f>
        <v>0</v>
      </c>
      <c r="T21" s="498">
        <f t="shared" si="9"/>
        <v>0</v>
      </c>
      <c r="U21" s="498">
        <f t="shared" si="9"/>
        <v>0</v>
      </c>
      <c r="V21" s="498">
        <f t="shared" si="9"/>
        <v>0</v>
      </c>
      <c r="W21" s="500">
        <f t="shared" si="9"/>
        <v>0</v>
      </c>
      <c r="X21" s="501">
        <f t="shared" si="9"/>
        <v>0</v>
      </c>
      <c r="Y21" s="426"/>
      <c r="Z21" s="41">
        <v>4</v>
      </c>
      <c r="AA21" s="53" t="s">
        <v>109</v>
      </c>
      <c r="AB21" s="47"/>
      <c r="AC21" s="83"/>
      <c r="AD21" s="84"/>
      <c r="AE21" s="48" t="s">
        <v>106</v>
      </c>
      <c r="AF21" s="498">
        <f aca="true" t="shared" si="10" ref="AF21:AK21">AF20*$E20</f>
        <v>0</v>
      </c>
      <c r="AG21" s="498">
        <f t="shared" si="10"/>
        <v>0</v>
      </c>
      <c r="AH21" s="498">
        <f t="shared" si="10"/>
        <v>0</v>
      </c>
      <c r="AI21" s="498">
        <f t="shared" si="10"/>
        <v>0</v>
      </c>
      <c r="AJ21" s="500">
        <f t="shared" si="10"/>
        <v>0</v>
      </c>
      <c r="AK21" s="502">
        <f t="shared" si="10"/>
        <v>0</v>
      </c>
      <c r="AL21" s="499">
        <f>AL20*$E20</f>
        <v>0</v>
      </c>
      <c r="AM21" s="426"/>
      <c r="AN21" s="503">
        <f t="shared" si="0"/>
        <v>0</v>
      </c>
    </row>
    <row r="22" spans="1:40" ht="12.75">
      <c r="A22" s="41"/>
      <c r="B22" s="53" t="s">
        <v>110</v>
      </c>
      <c r="C22" s="52" t="s">
        <v>28</v>
      </c>
      <c r="D22" s="85">
        <f>RESUMO!$C10</f>
        <v>0</v>
      </c>
      <c r="E22" s="82">
        <f>IF(D22=0,0,RESUMO!D10)</f>
        <v>0</v>
      </c>
      <c r="F22" s="43" t="s">
        <v>105</v>
      </c>
      <c r="G22" s="324"/>
      <c r="H22" s="324"/>
      <c r="I22" s="324"/>
      <c r="J22" s="324"/>
      <c r="K22" s="325"/>
      <c r="L22" s="35"/>
      <c r="M22" s="41"/>
      <c r="N22" s="53" t="s">
        <v>110</v>
      </c>
      <c r="O22" s="52" t="s">
        <v>28</v>
      </c>
      <c r="P22" s="85">
        <f>RESUMO!$C10</f>
        <v>0</v>
      </c>
      <c r="Q22" s="82">
        <f>E22</f>
        <v>0</v>
      </c>
      <c r="R22" s="43" t="s">
        <v>105</v>
      </c>
      <c r="S22" s="324"/>
      <c r="T22" s="324"/>
      <c r="U22" s="324"/>
      <c r="V22" s="324"/>
      <c r="W22" s="324"/>
      <c r="X22" s="326"/>
      <c r="Y22" s="425"/>
      <c r="Z22" s="41"/>
      <c r="AA22" s="53" t="s">
        <v>110</v>
      </c>
      <c r="AB22" s="52" t="s">
        <v>28</v>
      </c>
      <c r="AC22" s="85">
        <f>RESUMO!$C10</f>
        <v>0</v>
      </c>
      <c r="AD22" s="82">
        <f>Q22</f>
        <v>0</v>
      </c>
      <c r="AE22" s="43" t="s">
        <v>105</v>
      </c>
      <c r="AF22" s="324"/>
      <c r="AG22" s="324"/>
      <c r="AH22" s="324"/>
      <c r="AI22" s="324"/>
      <c r="AJ22" s="324"/>
      <c r="AK22" s="446"/>
      <c r="AL22" s="325"/>
      <c r="AM22" s="425"/>
      <c r="AN22" s="503">
        <f t="shared" si="0"/>
        <v>0</v>
      </c>
    </row>
    <row r="23" spans="1:40" ht="12.75">
      <c r="A23" s="41"/>
      <c r="B23" s="53" t="s">
        <v>111</v>
      </c>
      <c r="C23" s="47"/>
      <c r="D23" s="83"/>
      <c r="E23" s="84"/>
      <c r="F23" s="48" t="s">
        <v>106</v>
      </c>
      <c r="G23" s="498">
        <f>G22*$E22</f>
        <v>0</v>
      </c>
      <c r="H23" s="498">
        <f>H22*$E22</f>
        <v>0</v>
      </c>
      <c r="I23" s="498">
        <f>I22*$E22</f>
        <v>0</v>
      </c>
      <c r="J23" s="498">
        <f>J22*$E22</f>
        <v>0</v>
      </c>
      <c r="K23" s="499">
        <f>K22*$E22</f>
        <v>0</v>
      </c>
      <c r="L23" s="35"/>
      <c r="M23" s="41"/>
      <c r="N23" s="53" t="s">
        <v>111</v>
      </c>
      <c r="O23" s="47"/>
      <c r="P23" s="83"/>
      <c r="Q23" s="84"/>
      <c r="R23" s="48" t="s">
        <v>106</v>
      </c>
      <c r="S23" s="498">
        <f aca="true" t="shared" si="11" ref="S23:X23">S22*$E22</f>
        <v>0</v>
      </c>
      <c r="T23" s="498">
        <f t="shared" si="11"/>
        <v>0</v>
      </c>
      <c r="U23" s="498">
        <f t="shared" si="11"/>
        <v>0</v>
      </c>
      <c r="V23" s="498">
        <f t="shared" si="11"/>
        <v>0</v>
      </c>
      <c r="W23" s="500">
        <f t="shared" si="11"/>
        <v>0</v>
      </c>
      <c r="X23" s="501">
        <f t="shared" si="11"/>
        <v>0</v>
      </c>
      <c r="Y23" s="426"/>
      <c r="Z23" s="41"/>
      <c r="AA23" s="53" t="s">
        <v>111</v>
      </c>
      <c r="AB23" s="47"/>
      <c r="AC23" s="83"/>
      <c r="AD23" s="84"/>
      <c r="AE23" s="48" t="s">
        <v>106</v>
      </c>
      <c r="AF23" s="498">
        <f aca="true" t="shared" si="12" ref="AF23:AK23">AF22*$E22</f>
        <v>0</v>
      </c>
      <c r="AG23" s="498">
        <f t="shared" si="12"/>
        <v>0</v>
      </c>
      <c r="AH23" s="498">
        <f t="shared" si="12"/>
        <v>0</v>
      </c>
      <c r="AI23" s="498">
        <f t="shared" si="12"/>
        <v>0</v>
      </c>
      <c r="AJ23" s="500">
        <f t="shared" si="12"/>
        <v>0</v>
      </c>
      <c r="AK23" s="502">
        <f t="shared" si="12"/>
        <v>0</v>
      </c>
      <c r="AL23" s="499">
        <f>AL22*$E22</f>
        <v>0</v>
      </c>
      <c r="AM23" s="426"/>
      <c r="AN23" s="503">
        <f t="shared" si="0"/>
        <v>0</v>
      </c>
    </row>
    <row r="24" spans="1:40" ht="12.75">
      <c r="A24" s="41"/>
      <c r="B24" s="52"/>
      <c r="C24" s="52" t="s">
        <v>30</v>
      </c>
      <c r="D24" s="85">
        <f>RESUMO!$C11</f>
        <v>0</v>
      </c>
      <c r="E24" s="82">
        <f>IF(D24=0,0,RESUMO!D11)</f>
        <v>0</v>
      </c>
      <c r="F24" s="43" t="s">
        <v>105</v>
      </c>
      <c r="G24" s="324"/>
      <c r="H24" s="324"/>
      <c r="I24" s="324"/>
      <c r="J24" s="324"/>
      <c r="K24" s="325"/>
      <c r="L24" s="35"/>
      <c r="M24" s="41"/>
      <c r="N24" s="52"/>
      <c r="O24" s="52" t="s">
        <v>30</v>
      </c>
      <c r="P24" s="85">
        <f>RESUMO!$C11</f>
        <v>0</v>
      </c>
      <c r="Q24" s="82">
        <f>E24</f>
        <v>0</v>
      </c>
      <c r="R24" s="43" t="s">
        <v>105</v>
      </c>
      <c r="S24" s="324"/>
      <c r="T24" s="324"/>
      <c r="U24" s="324"/>
      <c r="V24" s="324"/>
      <c r="W24" s="324"/>
      <c r="X24" s="326"/>
      <c r="Y24" s="425"/>
      <c r="Z24" s="41"/>
      <c r="AA24" s="52"/>
      <c r="AB24" s="52" t="s">
        <v>30</v>
      </c>
      <c r="AC24" s="85">
        <f>RESUMO!$C11</f>
        <v>0</v>
      </c>
      <c r="AD24" s="82">
        <f>Q24</f>
        <v>0</v>
      </c>
      <c r="AE24" s="43" t="s">
        <v>105</v>
      </c>
      <c r="AF24" s="324"/>
      <c r="AG24" s="324"/>
      <c r="AH24" s="324"/>
      <c r="AI24" s="324"/>
      <c r="AJ24" s="324"/>
      <c r="AK24" s="446"/>
      <c r="AL24" s="325"/>
      <c r="AM24" s="425"/>
      <c r="AN24" s="503">
        <f t="shared" si="0"/>
        <v>0</v>
      </c>
    </row>
    <row r="25" spans="1:40" ht="12.75">
      <c r="A25" s="41"/>
      <c r="B25" s="52"/>
      <c r="C25" s="47"/>
      <c r="D25" s="83"/>
      <c r="E25" s="84"/>
      <c r="F25" s="48" t="s">
        <v>106</v>
      </c>
      <c r="G25" s="498">
        <f>G24*$E24</f>
        <v>0</v>
      </c>
      <c r="H25" s="498">
        <f>H24*$E24</f>
        <v>0</v>
      </c>
      <c r="I25" s="498">
        <f>I24*$E24</f>
        <v>0</v>
      </c>
      <c r="J25" s="498">
        <f>J24*$E24</f>
        <v>0</v>
      </c>
      <c r="K25" s="499">
        <f>K24*$E24</f>
        <v>0</v>
      </c>
      <c r="L25" s="35"/>
      <c r="M25" s="41"/>
      <c r="N25" s="52"/>
      <c r="O25" s="47"/>
      <c r="P25" s="83"/>
      <c r="Q25" s="84"/>
      <c r="R25" s="48" t="s">
        <v>106</v>
      </c>
      <c r="S25" s="498">
        <f aca="true" t="shared" si="13" ref="S25:X25">S24*$E24</f>
        <v>0</v>
      </c>
      <c r="T25" s="498">
        <f t="shared" si="13"/>
        <v>0</v>
      </c>
      <c r="U25" s="498">
        <f t="shared" si="13"/>
        <v>0</v>
      </c>
      <c r="V25" s="498">
        <f t="shared" si="13"/>
        <v>0</v>
      </c>
      <c r="W25" s="500">
        <f t="shared" si="13"/>
        <v>0</v>
      </c>
      <c r="X25" s="501">
        <f t="shared" si="13"/>
        <v>0</v>
      </c>
      <c r="Y25" s="426"/>
      <c r="Z25" s="41"/>
      <c r="AA25" s="52"/>
      <c r="AB25" s="47"/>
      <c r="AC25" s="83"/>
      <c r="AD25" s="84"/>
      <c r="AE25" s="48" t="s">
        <v>106</v>
      </c>
      <c r="AF25" s="498">
        <f aca="true" t="shared" si="14" ref="AF25:AK25">AF24*$E24</f>
        <v>0</v>
      </c>
      <c r="AG25" s="498">
        <f t="shared" si="14"/>
        <v>0</v>
      </c>
      <c r="AH25" s="498">
        <f t="shared" si="14"/>
        <v>0</v>
      </c>
      <c r="AI25" s="498">
        <f t="shared" si="14"/>
        <v>0</v>
      </c>
      <c r="AJ25" s="500">
        <f t="shared" si="14"/>
        <v>0</v>
      </c>
      <c r="AK25" s="502">
        <f t="shared" si="14"/>
        <v>0</v>
      </c>
      <c r="AL25" s="499">
        <f>AL24*$E24</f>
        <v>0</v>
      </c>
      <c r="AM25" s="426"/>
      <c r="AN25" s="503">
        <f t="shared" si="0"/>
        <v>0</v>
      </c>
    </row>
    <row r="26" spans="1:40" ht="12.75">
      <c r="A26" s="54"/>
      <c r="B26" s="55"/>
      <c r="C26" s="55" t="s">
        <v>32</v>
      </c>
      <c r="D26" s="85">
        <f>RESUMO!$C12</f>
        <v>0</v>
      </c>
      <c r="E26" s="82">
        <f>IF(D26=0,0,RESUMO!D12)</f>
        <v>0</v>
      </c>
      <c r="F26" s="43" t="s">
        <v>105</v>
      </c>
      <c r="G26" s="324"/>
      <c r="H26" s="324"/>
      <c r="I26" s="324"/>
      <c r="J26" s="324"/>
      <c r="K26" s="325"/>
      <c r="L26" s="35"/>
      <c r="M26" s="54"/>
      <c r="N26" s="55"/>
      <c r="O26" s="55" t="s">
        <v>32</v>
      </c>
      <c r="P26" s="85">
        <f>RESUMO!$C12</f>
        <v>0</v>
      </c>
      <c r="Q26" s="82">
        <f>E26</f>
        <v>0</v>
      </c>
      <c r="R26" s="43" t="s">
        <v>105</v>
      </c>
      <c r="S26" s="324"/>
      <c r="T26" s="324"/>
      <c r="U26" s="324"/>
      <c r="V26" s="324"/>
      <c r="W26" s="324"/>
      <c r="X26" s="326"/>
      <c r="Y26" s="425"/>
      <c r="Z26" s="54"/>
      <c r="AA26" s="55"/>
      <c r="AB26" s="55" t="s">
        <v>32</v>
      </c>
      <c r="AC26" s="85">
        <f>RESUMO!$C12</f>
        <v>0</v>
      </c>
      <c r="AD26" s="82">
        <f>Q26</f>
        <v>0</v>
      </c>
      <c r="AE26" s="43" t="s">
        <v>105</v>
      </c>
      <c r="AF26" s="324"/>
      <c r="AG26" s="324"/>
      <c r="AH26" s="324"/>
      <c r="AI26" s="324"/>
      <c r="AJ26" s="324"/>
      <c r="AK26" s="446"/>
      <c r="AL26" s="325"/>
      <c r="AM26" s="425"/>
      <c r="AN26" s="503">
        <f t="shared" si="0"/>
        <v>0</v>
      </c>
    </row>
    <row r="27" spans="1:40" ht="12.75">
      <c r="A27" s="41">
        <v>5</v>
      </c>
      <c r="B27" s="53" t="s">
        <v>112</v>
      </c>
      <c r="C27" s="47"/>
      <c r="D27" s="83"/>
      <c r="E27" s="84"/>
      <c r="F27" s="48" t="s">
        <v>106</v>
      </c>
      <c r="G27" s="498">
        <f>G26*$E26</f>
        <v>0</v>
      </c>
      <c r="H27" s="498">
        <f>H26*$E26</f>
        <v>0</v>
      </c>
      <c r="I27" s="498">
        <f>I26*$E26</f>
        <v>0</v>
      </c>
      <c r="J27" s="498">
        <f>J26*$E26</f>
        <v>0</v>
      </c>
      <c r="K27" s="499">
        <f>K26*$E26</f>
        <v>0</v>
      </c>
      <c r="L27" s="35"/>
      <c r="M27" s="41">
        <v>5</v>
      </c>
      <c r="N27" s="53" t="s">
        <v>112</v>
      </c>
      <c r="O27" s="47"/>
      <c r="P27" s="83"/>
      <c r="Q27" s="84"/>
      <c r="R27" s="48" t="s">
        <v>106</v>
      </c>
      <c r="S27" s="498">
        <f aca="true" t="shared" si="15" ref="S27:X27">S26*$E26</f>
        <v>0</v>
      </c>
      <c r="T27" s="498">
        <f t="shared" si="15"/>
        <v>0</v>
      </c>
      <c r="U27" s="498">
        <f t="shared" si="15"/>
        <v>0</v>
      </c>
      <c r="V27" s="498">
        <f t="shared" si="15"/>
        <v>0</v>
      </c>
      <c r="W27" s="500">
        <f t="shared" si="15"/>
        <v>0</v>
      </c>
      <c r="X27" s="501">
        <f t="shared" si="15"/>
        <v>0</v>
      </c>
      <c r="Y27" s="426"/>
      <c r="Z27" s="41">
        <v>5</v>
      </c>
      <c r="AA27" s="53" t="s">
        <v>112</v>
      </c>
      <c r="AB27" s="47"/>
      <c r="AC27" s="83"/>
      <c r="AD27" s="84"/>
      <c r="AE27" s="48" t="s">
        <v>106</v>
      </c>
      <c r="AF27" s="498">
        <f aca="true" t="shared" si="16" ref="AF27:AK27">AF26*$E26</f>
        <v>0</v>
      </c>
      <c r="AG27" s="498">
        <f t="shared" si="16"/>
        <v>0</v>
      </c>
      <c r="AH27" s="498">
        <f t="shared" si="16"/>
        <v>0</v>
      </c>
      <c r="AI27" s="498">
        <f t="shared" si="16"/>
        <v>0</v>
      </c>
      <c r="AJ27" s="500">
        <f t="shared" si="16"/>
        <v>0</v>
      </c>
      <c r="AK27" s="502">
        <f t="shared" si="16"/>
        <v>0</v>
      </c>
      <c r="AL27" s="499">
        <f>AL26*$E26</f>
        <v>0</v>
      </c>
      <c r="AM27" s="426"/>
      <c r="AN27" s="503">
        <f t="shared" si="0"/>
        <v>0</v>
      </c>
    </row>
    <row r="28" spans="1:40" ht="12.75">
      <c r="A28" s="56"/>
      <c r="B28" s="53" t="s">
        <v>138</v>
      </c>
      <c r="C28" s="52" t="s">
        <v>140</v>
      </c>
      <c r="D28" s="85">
        <f>RESUMO!$C13</f>
        <v>0</v>
      </c>
      <c r="E28" s="82">
        <f>IF(D28=0,0,RESUMO!D13)</f>
        <v>0</v>
      </c>
      <c r="F28" s="43" t="s">
        <v>105</v>
      </c>
      <c r="G28" s="324"/>
      <c r="H28" s="324"/>
      <c r="I28" s="324"/>
      <c r="J28" s="324"/>
      <c r="K28" s="325"/>
      <c r="L28" s="35"/>
      <c r="M28" s="56"/>
      <c r="N28" s="53" t="s">
        <v>138</v>
      </c>
      <c r="O28" s="52" t="s">
        <v>140</v>
      </c>
      <c r="P28" s="85">
        <f>RESUMO!$C13</f>
        <v>0</v>
      </c>
      <c r="Q28" s="82">
        <f>E28</f>
        <v>0</v>
      </c>
      <c r="R28" s="43" t="s">
        <v>105</v>
      </c>
      <c r="S28" s="324"/>
      <c r="T28" s="324"/>
      <c r="U28" s="324"/>
      <c r="V28" s="324"/>
      <c r="W28" s="324"/>
      <c r="X28" s="326"/>
      <c r="Y28" s="425"/>
      <c r="Z28" s="56"/>
      <c r="AA28" s="53" t="s">
        <v>138</v>
      </c>
      <c r="AB28" s="52" t="s">
        <v>140</v>
      </c>
      <c r="AC28" s="85">
        <f>RESUMO!$C13</f>
        <v>0</v>
      </c>
      <c r="AD28" s="82">
        <f>Q28</f>
        <v>0</v>
      </c>
      <c r="AE28" s="43" t="s">
        <v>105</v>
      </c>
      <c r="AF28" s="324"/>
      <c r="AG28" s="324"/>
      <c r="AH28" s="324"/>
      <c r="AI28" s="324"/>
      <c r="AJ28" s="324"/>
      <c r="AK28" s="446"/>
      <c r="AL28" s="325"/>
      <c r="AM28" s="425"/>
      <c r="AN28" s="503">
        <f t="shared" si="0"/>
        <v>0</v>
      </c>
    </row>
    <row r="29" spans="1:40" ht="12.75">
      <c r="A29" s="45"/>
      <c r="B29" s="47"/>
      <c r="C29" s="47" t="s">
        <v>113</v>
      </c>
      <c r="D29" s="83"/>
      <c r="E29" s="84"/>
      <c r="F29" s="48" t="s">
        <v>106</v>
      </c>
      <c r="G29" s="498">
        <f>G28*$E28</f>
        <v>0</v>
      </c>
      <c r="H29" s="498">
        <f>H28*$E28</f>
        <v>0</v>
      </c>
      <c r="I29" s="498">
        <f>I28*$E28</f>
        <v>0</v>
      </c>
      <c r="J29" s="498">
        <f>J28*$E28</f>
        <v>0</v>
      </c>
      <c r="K29" s="499">
        <f>K28*$E28</f>
        <v>0</v>
      </c>
      <c r="L29" s="35"/>
      <c r="M29" s="45"/>
      <c r="N29" s="47"/>
      <c r="O29" s="47" t="s">
        <v>113</v>
      </c>
      <c r="P29" s="83"/>
      <c r="Q29" s="84"/>
      <c r="R29" s="48" t="s">
        <v>106</v>
      </c>
      <c r="S29" s="498">
        <f aca="true" t="shared" si="17" ref="S29:X29">S28*$E28</f>
        <v>0</v>
      </c>
      <c r="T29" s="498">
        <f t="shared" si="17"/>
        <v>0</v>
      </c>
      <c r="U29" s="498">
        <f t="shared" si="17"/>
        <v>0</v>
      </c>
      <c r="V29" s="498">
        <f t="shared" si="17"/>
        <v>0</v>
      </c>
      <c r="W29" s="500">
        <f t="shared" si="17"/>
        <v>0</v>
      </c>
      <c r="X29" s="501">
        <f t="shared" si="17"/>
        <v>0</v>
      </c>
      <c r="Y29" s="426"/>
      <c r="Z29" s="45"/>
      <c r="AA29" s="47"/>
      <c r="AB29" s="47" t="s">
        <v>113</v>
      </c>
      <c r="AC29" s="83"/>
      <c r="AD29" s="84"/>
      <c r="AE29" s="48" t="s">
        <v>106</v>
      </c>
      <c r="AF29" s="498">
        <f aca="true" t="shared" si="18" ref="AF29:AK29">AF28*$E28</f>
        <v>0</v>
      </c>
      <c r="AG29" s="498">
        <f t="shared" si="18"/>
        <v>0</v>
      </c>
      <c r="AH29" s="498">
        <f t="shared" si="18"/>
        <v>0</v>
      </c>
      <c r="AI29" s="498">
        <f t="shared" si="18"/>
        <v>0</v>
      </c>
      <c r="AJ29" s="500">
        <f t="shared" si="18"/>
        <v>0</v>
      </c>
      <c r="AK29" s="502">
        <f t="shared" si="18"/>
        <v>0</v>
      </c>
      <c r="AL29" s="499">
        <f>AL28*$E28</f>
        <v>0</v>
      </c>
      <c r="AM29" s="426"/>
      <c r="AN29" s="503">
        <f t="shared" si="0"/>
        <v>0</v>
      </c>
    </row>
    <row r="30" spans="1:40" ht="12.75">
      <c r="A30" s="54"/>
      <c r="B30" s="52"/>
      <c r="C30" s="52" t="s">
        <v>36</v>
      </c>
      <c r="D30" s="85">
        <f>RESUMO!$C14</f>
        <v>0</v>
      </c>
      <c r="E30" s="82">
        <f>IF(D30=0,0,RESUMO!D14)</f>
        <v>0</v>
      </c>
      <c r="F30" s="43" t="s">
        <v>105</v>
      </c>
      <c r="G30" s="324"/>
      <c r="H30" s="324"/>
      <c r="I30" s="324"/>
      <c r="J30" s="324"/>
      <c r="K30" s="325"/>
      <c r="L30" s="35"/>
      <c r="M30" s="54"/>
      <c r="N30" s="52"/>
      <c r="O30" s="52" t="s">
        <v>36</v>
      </c>
      <c r="P30" s="85">
        <f>RESUMO!$C14</f>
        <v>0</v>
      </c>
      <c r="Q30" s="82">
        <f>E30</f>
        <v>0</v>
      </c>
      <c r="R30" s="43" t="s">
        <v>105</v>
      </c>
      <c r="S30" s="324"/>
      <c r="T30" s="324"/>
      <c r="U30" s="324"/>
      <c r="V30" s="324"/>
      <c r="W30" s="324"/>
      <c r="X30" s="326"/>
      <c r="Y30" s="425"/>
      <c r="Z30" s="54"/>
      <c r="AA30" s="52"/>
      <c r="AB30" s="52" t="s">
        <v>36</v>
      </c>
      <c r="AC30" s="85">
        <f>RESUMO!$C14</f>
        <v>0</v>
      </c>
      <c r="AD30" s="82">
        <f>Q30</f>
        <v>0</v>
      </c>
      <c r="AE30" s="43" t="s">
        <v>105</v>
      </c>
      <c r="AF30" s="324"/>
      <c r="AG30" s="324"/>
      <c r="AH30" s="324"/>
      <c r="AI30" s="324"/>
      <c r="AJ30" s="324"/>
      <c r="AK30" s="446"/>
      <c r="AL30" s="325"/>
      <c r="AM30" s="425"/>
      <c r="AN30" s="503">
        <f t="shared" si="0"/>
        <v>0</v>
      </c>
    </row>
    <row r="31" spans="1:40" ht="12.75">
      <c r="A31" s="41"/>
      <c r="B31" s="52"/>
      <c r="C31" s="47" t="s">
        <v>114</v>
      </c>
      <c r="D31" s="83"/>
      <c r="E31" s="84"/>
      <c r="F31" s="48" t="s">
        <v>106</v>
      </c>
      <c r="G31" s="498">
        <f>G30*$E30</f>
        <v>0</v>
      </c>
      <c r="H31" s="498">
        <f>H30*$E30</f>
        <v>0</v>
      </c>
      <c r="I31" s="498">
        <f>I30*$E30</f>
        <v>0</v>
      </c>
      <c r="J31" s="498">
        <f>J30*$E30</f>
        <v>0</v>
      </c>
      <c r="K31" s="499">
        <f>K30*$E30</f>
        <v>0</v>
      </c>
      <c r="L31" s="35"/>
      <c r="M31" s="41"/>
      <c r="N31" s="52"/>
      <c r="O31" s="47" t="s">
        <v>114</v>
      </c>
      <c r="P31" s="83"/>
      <c r="Q31" s="84"/>
      <c r="R31" s="48" t="s">
        <v>106</v>
      </c>
      <c r="S31" s="498">
        <f aca="true" t="shared" si="19" ref="S31:X31">S30*$E30</f>
        <v>0</v>
      </c>
      <c r="T31" s="498">
        <f t="shared" si="19"/>
        <v>0</v>
      </c>
      <c r="U31" s="498">
        <f t="shared" si="19"/>
        <v>0</v>
      </c>
      <c r="V31" s="498">
        <f t="shared" si="19"/>
        <v>0</v>
      </c>
      <c r="W31" s="500">
        <f t="shared" si="19"/>
        <v>0</v>
      </c>
      <c r="X31" s="501">
        <f t="shared" si="19"/>
        <v>0</v>
      </c>
      <c r="Y31" s="426"/>
      <c r="Z31" s="41"/>
      <c r="AA31" s="52"/>
      <c r="AB31" s="47" t="s">
        <v>114</v>
      </c>
      <c r="AC31" s="83"/>
      <c r="AD31" s="84"/>
      <c r="AE31" s="48" t="s">
        <v>106</v>
      </c>
      <c r="AF31" s="498">
        <f aca="true" t="shared" si="20" ref="AF31:AK31">AF30*$E30</f>
        <v>0</v>
      </c>
      <c r="AG31" s="498">
        <f t="shared" si="20"/>
        <v>0</v>
      </c>
      <c r="AH31" s="498">
        <f t="shared" si="20"/>
        <v>0</v>
      </c>
      <c r="AI31" s="498">
        <f t="shared" si="20"/>
        <v>0</v>
      </c>
      <c r="AJ31" s="500">
        <f t="shared" si="20"/>
        <v>0</v>
      </c>
      <c r="AK31" s="502">
        <f t="shared" si="20"/>
        <v>0</v>
      </c>
      <c r="AL31" s="499">
        <f>AL30*$E30</f>
        <v>0</v>
      </c>
      <c r="AM31" s="426"/>
      <c r="AN31" s="503">
        <f t="shared" si="0"/>
        <v>0</v>
      </c>
    </row>
    <row r="32" spans="1:40" ht="12.75">
      <c r="A32" s="41"/>
      <c r="B32" s="52"/>
      <c r="C32" s="52" t="s">
        <v>42</v>
      </c>
      <c r="D32" s="85">
        <f>RESUMO!$C15</f>
        <v>0</v>
      </c>
      <c r="E32" s="82">
        <f>IF(D32=0,0,RESUMO!D15)</f>
        <v>0</v>
      </c>
      <c r="F32" s="43" t="s">
        <v>105</v>
      </c>
      <c r="G32" s="324"/>
      <c r="H32" s="324"/>
      <c r="I32" s="324"/>
      <c r="J32" s="324"/>
      <c r="K32" s="325"/>
      <c r="L32" s="35"/>
      <c r="M32" s="41"/>
      <c r="N32" s="52"/>
      <c r="O32" s="52" t="s">
        <v>42</v>
      </c>
      <c r="P32" s="85">
        <f>RESUMO!$C15</f>
        <v>0</v>
      </c>
      <c r="Q32" s="82">
        <f>E32</f>
        <v>0</v>
      </c>
      <c r="R32" s="43" t="s">
        <v>105</v>
      </c>
      <c r="S32" s="324"/>
      <c r="T32" s="324"/>
      <c r="U32" s="324"/>
      <c r="V32" s="324"/>
      <c r="W32" s="324"/>
      <c r="X32" s="326"/>
      <c r="Y32" s="425"/>
      <c r="Z32" s="41"/>
      <c r="AA32" s="52"/>
      <c r="AB32" s="52" t="s">
        <v>42</v>
      </c>
      <c r="AC32" s="85">
        <f>RESUMO!$C15</f>
        <v>0</v>
      </c>
      <c r="AD32" s="82">
        <f>Q32</f>
        <v>0</v>
      </c>
      <c r="AE32" s="43" t="s">
        <v>105</v>
      </c>
      <c r="AF32" s="324"/>
      <c r="AG32" s="324"/>
      <c r="AH32" s="324"/>
      <c r="AI32" s="324"/>
      <c r="AJ32" s="324"/>
      <c r="AK32" s="446"/>
      <c r="AL32" s="325"/>
      <c r="AM32" s="425"/>
      <c r="AN32" s="503">
        <f t="shared" si="0"/>
        <v>0</v>
      </c>
    </row>
    <row r="33" spans="1:40" ht="12.75">
      <c r="A33" s="41">
        <v>6</v>
      </c>
      <c r="B33" s="53" t="s">
        <v>116</v>
      </c>
      <c r="C33" s="47" t="s">
        <v>115</v>
      </c>
      <c r="D33" s="83"/>
      <c r="E33" s="84"/>
      <c r="F33" s="48" t="s">
        <v>106</v>
      </c>
      <c r="G33" s="498">
        <f>G32*$E32</f>
        <v>0</v>
      </c>
      <c r="H33" s="498">
        <f>H32*$E32</f>
        <v>0</v>
      </c>
      <c r="I33" s="498">
        <f>I32*$E32</f>
        <v>0</v>
      </c>
      <c r="J33" s="498">
        <f>J32*$E32</f>
        <v>0</v>
      </c>
      <c r="K33" s="499">
        <f>K32*$E32</f>
        <v>0</v>
      </c>
      <c r="L33" s="35"/>
      <c r="M33" s="41">
        <v>6</v>
      </c>
      <c r="N33" s="53" t="s">
        <v>116</v>
      </c>
      <c r="O33" s="47" t="s">
        <v>115</v>
      </c>
      <c r="P33" s="83"/>
      <c r="Q33" s="84"/>
      <c r="R33" s="48" t="s">
        <v>106</v>
      </c>
      <c r="S33" s="498">
        <f aca="true" t="shared" si="21" ref="S33:X33">S32*$E32</f>
        <v>0</v>
      </c>
      <c r="T33" s="498">
        <f t="shared" si="21"/>
        <v>0</v>
      </c>
      <c r="U33" s="498">
        <f t="shared" si="21"/>
        <v>0</v>
      </c>
      <c r="V33" s="498">
        <f t="shared" si="21"/>
        <v>0</v>
      </c>
      <c r="W33" s="500">
        <f t="shared" si="21"/>
        <v>0</v>
      </c>
      <c r="X33" s="501">
        <f t="shared" si="21"/>
        <v>0</v>
      </c>
      <c r="Y33" s="426"/>
      <c r="Z33" s="41">
        <v>6</v>
      </c>
      <c r="AA33" s="53" t="s">
        <v>116</v>
      </c>
      <c r="AB33" s="47" t="s">
        <v>115</v>
      </c>
      <c r="AC33" s="83"/>
      <c r="AD33" s="84"/>
      <c r="AE33" s="48" t="s">
        <v>106</v>
      </c>
      <c r="AF33" s="498">
        <f aca="true" t="shared" si="22" ref="AF33:AK33">AF32*$E32</f>
        <v>0</v>
      </c>
      <c r="AG33" s="498">
        <f t="shared" si="22"/>
        <v>0</v>
      </c>
      <c r="AH33" s="498">
        <f t="shared" si="22"/>
        <v>0</v>
      </c>
      <c r="AI33" s="498">
        <f t="shared" si="22"/>
        <v>0</v>
      </c>
      <c r="AJ33" s="500">
        <f t="shared" si="22"/>
        <v>0</v>
      </c>
      <c r="AK33" s="502">
        <f t="shared" si="22"/>
        <v>0</v>
      </c>
      <c r="AL33" s="499">
        <f>AL32*$E32</f>
        <v>0</v>
      </c>
      <c r="AM33" s="426"/>
      <c r="AN33" s="503">
        <f t="shared" si="0"/>
        <v>0</v>
      </c>
    </row>
    <row r="34" spans="1:40" ht="12.75">
      <c r="A34" s="139"/>
      <c r="B34" s="53" t="s">
        <v>117</v>
      </c>
      <c r="C34" s="52" t="s">
        <v>44</v>
      </c>
      <c r="D34" s="85">
        <f>RESUMO!$C16</f>
        <v>0</v>
      </c>
      <c r="E34" s="82">
        <f>IF(D34=0,0,RESUMO!D16)</f>
        <v>0</v>
      </c>
      <c r="F34" s="43" t="s">
        <v>105</v>
      </c>
      <c r="G34" s="324"/>
      <c r="H34" s="324"/>
      <c r="I34" s="324"/>
      <c r="J34" s="324"/>
      <c r="K34" s="325"/>
      <c r="L34" s="35"/>
      <c r="M34" s="139"/>
      <c r="N34" s="53" t="s">
        <v>117</v>
      </c>
      <c r="O34" s="52" t="s">
        <v>44</v>
      </c>
      <c r="P34" s="85">
        <f>RESUMO!$C16</f>
        <v>0</v>
      </c>
      <c r="Q34" s="82">
        <f>E34</f>
        <v>0</v>
      </c>
      <c r="R34" s="43" t="s">
        <v>105</v>
      </c>
      <c r="S34" s="324"/>
      <c r="T34" s="324"/>
      <c r="U34" s="324"/>
      <c r="V34" s="324"/>
      <c r="W34" s="324"/>
      <c r="X34" s="326"/>
      <c r="Y34" s="425"/>
      <c r="Z34" s="139"/>
      <c r="AA34" s="53" t="s">
        <v>117</v>
      </c>
      <c r="AB34" s="52" t="s">
        <v>44</v>
      </c>
      <c r="AC34" s="85">
        <f>RESUMO!$C16</f>
        <v>0</v>
      </c>
      <c r="AD34" s="82">
        <f>Q34</f>
        <v>0</v>
      </c>
      <c r="AE34" s="43" t="s">
        <v>105</v>
      </c>
      <c r="AF34" s="324"/>
      <c r="AG34" s="324"/>
      <c r="AH34" s="324"/>
      <c r="AI34" s="324"/>
      <c r="AJ34" s="324"/>
      <c r="AK34" s="446"/>
      <c r="AL34" s="325"/>
      <c r="AM34" s="425"/>
      <c r="AN34" s="503">
        <f t="shared" si="0"/>
        <v>0</v>
      </c>
    </row>
    <row r="35" spans="1:40" ht="12.75">
      <c r="A35" s="41"/>
      <c r="B35" s="53" t="s">
        <v>118</v>
      </c>
      <c r="C35" s="47"/>
      <c r="D35" s="83"/>
      <c r="E35" s="84"/>
      <c r="F35" s="48" t="s">
        <v>106</v>
      </c>
      <c r="G35" s="498">
        <f>G34*$E34</f>
        <v>0</v>
      </c>
      <c r="H35" s="498">
        <f>H34*$E34</f>
        <v>0</v>
      </c>
      <c r="I35" s="498">
        <f>I34*$E34</f>
        <v>0</v>
      </c>
      <c r="J35" s="498">
        <f>J34*$E34</f>
        <v>0</v>
      </c>
      <c r="K35" s="499">
        <f>K34*$E34</f>
        <v>0</v>
      </c>
      <c r="L35" s="35"/>
      <c r="M35" s="41"/>
      <c r="N35" s="53" t="s">
        <v>118</v>
      </c>
      <c r="O35" s="47"/>
      <c r="P35" s="83"/>
      <c r="Q35" s="84"/>
      <c r="R35" s="48" t="s">
        <v>106</v>
      </c>
      <c r="S35" s="498">
        <f aca="true" t="shared" si="23" ref="S35:X35">S34*$E34</f>
        <v>0</v>
      </c>
      <c r="T35" s="498">
        <f t="shared" si="23"/>
        <v>0</v>
      </c>
      <c r="U35" s="498">
        <f t="shared" si="23"/>
        <v>0</v>
      </c>
      <c r="V35" s="498">
        <f t="shared" si="23"/>
        <v>0</v>
      </c>
      <c r="W35" s="500">
        <f t="shared" si="23"/>
        <v>0</v>
      </c>
      <c r="X35" s="501">
        <f t="shared" si="23"/>
        <v>0</v>
      </c>
      <c r="Y35" s="426"/>
      <c r="Z35" s="41"/>
      <c r="AA35" s="53" t="s">
        <v>118</v>
      </c>
      <c r="AB35" s="47"/>
      <c r="AC35" s="83"/>
      <c r="AD35" s="84"/>
      <c r="AE35" s="48" t="s">
        <v>106</v>
      </c>
      <c r="AF35" s="498">
        <f aca="true" t="shared" si="24" ref="AF35:AK35">AF34*$E34</f>
        <v>0</v>
      </c>
      <c r="AG35" s="498">
        <f t="shared" si="24"/>
        <v>0</v>
      </c>
      <c r="AH35" s="498">
        <f t="shared" si="24"/>
        <v>0</v>
      </c>
      <c r="AI35" s="498">
        <f t="shared" si="24"/>
        <v>0</v>
      </c>
      <c r="AJ35" s="500">
        <f t="shared" si="24"/>
        <v>0</v>
      </c>
      <c r="AK35" s="502">
        <f t="shared" si="24"/>
        <v>0</v>
      </c>
      <c r="AL35" s="499">
        <f>AL34*$E34</f>
        <v>0</v>
      </c>
      <c r="AM35" s="426"/>
      <c r="AN35" s="503">
        <f t="shared" si="0"/>
        <v>0</v>
      </c>
    </row>
    <row r="36" spans="1:40" ht="12.75">
      <c r="A36" s="41"/>
      <c r="B36" s="58" t="s">
        <v>119</v>
      </c>
      <c r="C36" s="57" t="s">
        <v>46</v>
      </c>
      <c r="D36" s="85">
        <f>RESUMO!$C17</f>
        <v>0</v>
      </c>
      <c r="E36" s="82">
        <f>IF(D36=0,0,RESUMO!D17)</f>
        <v>0</v>
      </c>
      <c r="F36" s="43" t="s">
        <v>105</v>
      </c>
      <c r="G36" s="324"/>
      <c r="H36" s="324"/>
      <c r="I36" s="324"/>
      <c r="J36" s="324"/>
      <c r="K36" s="325"/>
      <c r="L36" s="35"/>
      <c r="M36" s="41"/>
      <c r="N36" s="58" t="s">
        <v>119</v>
      </c>
      <c r="O36" s="57" t="s">
        <v>46</v>
      </c>
      <c r="P36" s="85">
        <f>RESUMO!$C17</f>
        <v>0</v>
      </c>
      <c r="Q36" s="82">
        <f>E36</f>
        <v>0</v>
      </c>
      <c r="R36" s="43" t="s">
        <v>105</v>
      </c>
      <c r="S36" s="324"/>
      <c r="T36" s="324"/>
      <c r="U36" s="324"/>
      <c r="V36" s="324"/>
      <c r="W36" s="324"/>
      <c r="X36" s="326"/>
      <c r="Y36" s="425"/>
      <c r="Z36" s="41"/>
      <c r="AA36" s="58" t="s">
        <v>119</v>
      </c>
      <c r="AB36" s="57" t="s">
        <v>46</v>
      </c>
      <c r="AC36" s="85">
        <f>RESUMO!$C17</f>
        <v>0</v>
      </c>
      <c r="AD36" s="82">
        <f>Q36</f>
        <v>0</v>
      </c>
      <c r="AE36" s="43" t="s">
        <v>105</v>
      </c>
      <c r="AF36" s="324"/>
      <c r="AG36" s="324"/>
      <c r="AH36" s="324"/>
      <c r="AI36" s="324"/>
      <c r="AJ36" s="324"/>
      <c r="AK36" s="446"/>
      <c r="AL36" s="325"/>
      <c r="AM36" s="425"/>
      <c r="AN36" s="503">
        <f t="shared" si="0"/>
        <v>0</v>
      </c>
    </row>
    <row r="37" spans="1:40" ht="12.75">
      <c r="A37" s="41"/>
      <c r="C37" s="140"/>
      <c r="D37" s="83"/>
      <c r="E37" s="84"/>
      <c r="F37" s="48" t="s">
        <v>106</v>
      </c>
      <c r="G37" s="498">
        <f>G36*$E36</f>
        <v>0</v>
      </c>
      <c r="H37" s="498">
        <f>H36*$E36</f>
        <v>0</v>
      </c>
      <c r="I37" s="498">
        <f>I36*$E36</f>
        <v>0</v>
      </c>
      <c r="J37" s="498">
        <f>J36*$E36</f>
        <v>0</v>
      </c>
      <c r="K37" s="499">
        <f>K36*$E36</f>
        <v>0</v>
      </c>
      <c r="L37" s="35"/>
      <c r="M37" s="41"/>
      <c r="O37" s="140"/>
      <c r="P37" s="83"/>
      <c r="Q37" s="84"/>
      <c r="R37" s="48" t="s">
        <v>106</v>
      </c>
      <c r="S37" s="498">
        <f aca="true" t="shared" si="25" ref="S37:X37">S36*$E36</f>
        <v>0</v>
      </c>
      <c r="T37" s="498">
        <f t="shared" si="25"/>
        <v>0</v>
      </c>
      <c r="U37" s="498">
        <f t="shared" si="25"/>
        <v>0</v>
      </c>
      <c r="V37" s="498">
        <f t="shared" si="25"/>
        <v>0</v>
      </c>
      <c r="W37" s="500">
        <f t="shared" si="25"/>
        <v>0</v>
      </c>
      <c r="X37" s="501">
        <f t="shared" si="25"/>
        <v>0</v>
      </c>
      <c r="Y37" s="426"/>
      <c r="Z37" s="41"/>
      <c r="AB37" s="140"/>
      <c r="AC37" s="83"/>
      <c r="AD37" s="84"/>
      <c r="AE37" s="48" t="s">
        <v>106</v>
      </c>
      <c r="AF37" s="498">
        <f aca="true" t="shared" si="26" ref="AF37:AK37">AF36*$E36</f>
        <v>0</v>
      </c>
      <c r="AG37" s="498">
        <f t="shared" si="26"/>
        <v>0</v>
      </c>
      <c r="AH37" s="498">
        <f t="shared" si="26"/>
        <v>0</v>
      </c>
      <c r="AI37" s="498">
        <f t="shared" si="26"/>
        <v>0</v>
      </c>
      <c r="AJ37" s="500">
        <f t="shared" si="26"/>
        <v>0</v>
      </c>
      <c r="AK37" s="502">
        <f t="shared" si="26"/>
        <v>0</v>
      </c>
      <c r="AL37" s="499">
        <f>AL36*$E36</f>
        <v>0</v>
      </c>
      <c r="AM37" s="426"/>
      <c r="AN37" s="503">
        <f t="shared" si="0"/>
        <v>0</v>
      </c>
    </row>
    <row r="38" spans="1:40" ht="12.75">
      <c r="A38" s="41"/>
      <c r="B38" s="52"/>
      <c r="C38" s="55" t="s">
        <v>48</v>
      </c>
      <c r="D38" s="85">
        <f>RESUMO!$C18</f>
        <v>0</v>
      </c>
      <c r="E38" s="82">
        <f>IF(D38=0,0,RESUMO!D18)</f>
        <v>0</v>
      </c>
      <c r="F38" s="43" t="s">
        <v>105</v>
      </c>
      <c r="G38" s="324"/>
      <c r="H38" s="324"/>
      <c r="I38" s="324"/>
      <c r="J38" s="324"/>
      <c r="K38" s="325"/>
      <c r="L38" s="35"/>
      <c r="M38" s="41"/>
      <c r="N38" s="52"/>
      <c r="O38" s="55" t="s">
        <v>48</v>
      </c>
      <c r="P38" s="85">
        <f>RESUMO!$C18</f>
        <v>0</v>
      </c>
      <c r="Q38" s="82">
        <f>E38</f>
        <v>0</v>
      </c>
      <c r="R38" s="43" t="s">
        <v>105</v>
      </c>
      <c r="S38" s="324"/>
      <c r="T38" s="324"/>
      <c r="U38" s="324"/>
      <c r="V38" s="324"/>
      <c r="W38" s="324"/>
      <c r="X38" s="326"/>
      <c r="Y38" s="425"/>
      <c r="Z38" s="41"/>
      <c r="AA38" s="52"/>
      <c r="AB38" s="55" t="s">
        <v>48</v>
      </c>
      <c r="AC38" s="85">
        <f>RESUMO!$C18</f>
        <v>0</v>
      </c>
      <c r="AD38" s="82">
        <f>Q38</f>
        <v>0</v>
      </c>
      <c r="AE38" s="43" t="s">
        <v>105</v>
      </c>
      <c r="AF38" s="324"/>
      <c r="AG38" s="324"/>
      <c r="AH38" s="324"/>
      <c r="AI38" s="324"/>
      <c r="AJ38" s="324"/>
      <c r="AK38" s="446"/>
      <c r="AL38" s="325"/>
      <c r="AM38" s="425"/>
      <c r="AN38" s="503">
        <f t="shared" si="0"/>
        <v>0</v>
      </c>
    </row>
    <row r="39" spans="1:40" ht="12.75">
      <c r="A39" s="45"/>
      <c r="B39" s="52"/>
      <c r="C39" s="47" t="s">
        <v>49</v>
      </c>
      <c r="D39" s="83"/>
      <c r="E39" s="84"/>
      <c r="F39" s="48" t="s">
        <v>106</v>
      </c>
      <c r="G39" s="498">
        <f>G38*$E38</f>
        <v>0</v>
      </c>
      <c r="H39" s="498">
        <f>H38*$E38</f>
        <v>0</v>
      </c>
      <c r="I39" s="498">
        <f>I38*$E38</f>
        <v>0</v>
      </c>
      <c r="J39" s="498">
        <f>J38*$E38</f>
        <v>0</v>
      </c>
      <c r="K39" s="499">
        <f>K38*$E38</f>
        <v>0</v>
      </c>
      <c r="L39" s="35"/>
      <c r="M39" s="45"/>
      <c r="N39" s="52"/>
      <c r="O39" s="47" t="s">
        <v>49</v>
      </c>
      <c r="P39" s="83"/>
      <c r="Q39" s="84"/>
      <c r="R39" s="48" t="s">
        <v>106</v>
      </c>
      <c r="S39" s="498">
        <f aca="true" t="shared" si="27" ref="S39:X39">S38*$E38</f>
        <v>0</v>
      </c>
      <c r="T39" s="498">
        <f t="shared" si="27"/>
        <v>0</v>
      </c>
      <c r="U39" s="498">
        <f t="shared" si="27"/>
        <v>0</v>
      </c>
      <c r="V39" s="498">
        <f t="shared" si="27"/>
        <v>0</v>
      </c>
      <c r="W39" s="500">
        <f t="shared" si="27"/>
        <v>0</v>
      </c>
      <c r="X39" s="501">
        <f t="shared" si="27"/>
        <v>0</v>
      </c>
      <c r="Y39" s="426"/>
      <c r="Z39" s="45"/>
      <c r="AA39" s="52"/>
      <c r="AB39" s="47" t="s">
        <v>49</v>
      </c>
      <c r="AC39" s="83"/>
      <c r="AD39" s="84"/>
      <c r="AE39" s="48" t="s">
        <v>106</v>
      </c>
      <c r="AF39" s="498">
        <f aca="true" t="shared" si="28" ref="AF39:AK39">AF38*$E38</f>
        <v>0</v>
      </c>
      <c r="AG39" s="498">
        <f t="shared" si="28"/>
        <v>0</v>
      </c>
      <c r="AH39" s="498">
        <f t="shared" si="28"/>
        <v>0</v>
      </c>
      <c r="AI39" s="498">
        <f t="shared" si="28"/>
        <v>0</v>
      </c>
      <c r="AJ39" s="500">
        <f t="shared" si="28"/>
        <v>0</v>
      </c>
      <c r="AK39" s="502">
        <f t="shared" si="28"/>
        <v>0</v>
      </c>
      <c r="AL39" s="499">
        <f>AL38*$E38</f>
        <v>0</v>
      </c>
      <c r="AM39" s="426"/>
      <c r="AN39" s="503">
        <f t="shared" si="0"/>
        <v>0</v>
      </c>
    </row>
    <row r="40" spans="1:40" ht="12.75">
      <c r="A40" s="709">
        <v>7</v>
      </c>
      <c r="B40" s="712" t="s">
        <v>120</v>
      </c>
      <c r="C40" s="52" t="s">
        <v>51</v>
      </c>
      <c r="D40" s="86">
        <f>RESUMO!$C19</f>
        <v>0</v>
      </c>
      <c r="E40" s="82">
        <f>IF(D40=0,0,RESUMO!D19)</f>
        <v>0</v>
      </c>
      <c r="F40" s="43" t="s">
        <v>105</v>
      </c>
      <c r="G40" s="324"/>
      <c r="H40" s="324"/>
      <c r="I40" s="324"/>
      <c r="J40" s="324"/>
      <c r="K40" s="325"/>
      <c r="L40" s="35"/>
      <c r="M40" s="709">
        <v>7</v>
      </c>
      <c r="N40" s="712" t="s">
        <v>120</v>
      </c>
      <c r="O40" s="52" t="s">
        <v>51</v>
      </c>
      <c r="P40" s="86">
        <f>RESUMO!$C19</f>
        <v>0</v>
      </c>
      <c r="Q40" s="82">
        <f>E40</f>
        <v>0</v>
      </c>
      <c r="R40" s="43" t="s">
        <v>105</v>
      </c>
      <c r="S40" s="324"/>
      <c r="T40" s="324"/>
      <c r="U40" s="324"/>
      <c r="V40" s="324"/>
      <c r="W40" s="324"/>
      <c r="X40" s="326"/>
      <c r="Y40" s="425"/>
      <c r="Z40" s="709">
        <v>7</v>
      </c>
      <c r="AA40" s="712" t="s">
        <v>120</v>
      </c>
      <c r="AB40" s="52" t="s">
        <v>51</v>
      </c>
      <c r="AC40" s="86">
        <f>RESUMO!$C19</f>
        <v>0</v>
      </c>
      <c r="AD40" s="82">
        <f>Q40</f>
        <v>0</v>
      </c>
      <c r="AE40" s="43" t="s">
        <v>105</v>
      </c>
      <c r="AF40" s="324"/>
      <c r="AG40" s="324"/>
      <c r="AH40" s="324"/>
      <c r="AI40" s="324"/>
      <c r="AJ40" s="324"/>
      <c r="AK40" s="446"/>
      <c r="AL40" s="325"/>
      <c r="AM40" s="425"/>
      <c r="AN40" s="503">
        <f t="shared" si="0"/>
        <v>0</v>
      </c>
    </row>
    <row r="41" spans="1:40" ht="12.75">
      <c r="A41" s="710"/>
      <c r="B41" s="713"/>
      <c r="C41" s="52"/>
      <c r="D41" s="87"/>
      <c r="E41" s="88"/>
      <c r="F41" s="48" t="s">
        <v>106</v>
      </c>
      <c r="G41" s="498">
        <f>G40*$E40</f>
        <v>0</v>
      </c>
      <c r="H41" s="498">
        <f>H40*$E40</f>
        <v>0</v>
      </c>
      <c r="I41" s="498">
        <f>I40*$E40</f>
        <v>0</v>
      </c>
      <c r="J41" s="498">
        <f>J40*$E40</f>
        <v>0</v>
      </c>
      <c r="K41" s="499">
        <f>K40*$E40</f>
        <v>0</v>
      </c>
      <c r="L41" s="35"/>
      <c r="M41" s="710"/>
      <c r="N41" s="713"/>
      <c r="O41" s="52"/>
      <c r="P41" s="87"/>
      <c r="Q41" s="88"/>
      <c r="R41" s="48" t="s">
        <v>106</v>
      </c>
      <c r="S41" s="498">
        <f aca="true" t="shared" si="29" ref="S41:X41">S40*$E40</f>
        <v>0</v>
      </c>
      <c r="T41" s="498">
        <f t="shared" si="29"/>
        <v>0</v>
      </c>
      <c r="U41" s="498">
        <f t="shared" si="29"/>
        <v>0</v>
      </c>
      <c r="V41" s="498">
        <f t="shared" si="29"/>
        <v>0</v>
      </c>
      <c r="W41" s="500">
        <f t="shared" si="29"/>
        <v>0</v>
      </c>
      <c r="X41" s="501">
        <f t="shared" si="29"/>
        <v>0</v>
      </c>
      <c r="Y41" s="426"/>
      <c r="Z41" s="710"/>
      <c r="AA41" s="713"/>
      <c r="AB41" s="52"/>
      <c r="AC41" s="87"/>
      <c r="AD41" s="88"/>
      <c r="AE41" s="48" t="s">
        <v>106</v>
      </c>
      <c r="AF41" s="498">
        <f aca="true" t="shared" si="30" ref="AF41:AK41">AF40*$E40</f>
        <v>0</v>
      </c>
      <c r="AG41" s="498">
        <f t="shared" si="30"/>
        <v>0</v>
      </c>
      <c r="AH41" s="498">
        <f t="shared" si="30"/>
        <v>0</v>
      </c>
      <c r="AI41" s="498">
        <f t="shared" si="30"/>
        <v>0</v>
      </c>
      <c r="AJ41" s="500">
        <f t="shared" si="30"/>
        <v>0</v>
      </c>
      <c r="AK41" s="502">
        <f t="shared" si="30"/>
        <v>0</v>
      </c>
      <c r="AL41" s="499">
        <f>AL40*$E40</f>
        <v>0</v>
      </c>
      <c r="AM41" s="426"/>
      <c r="AN41" s="503">
        <f t="shared" si="0"/>
        <v>0</v>
      </c>
    </row>
    <row r="42" spans="1:40" ht="12.75">
      <c r="A42" s="710"/>
      <c r="B42" s="713"/>
      <c r="C42" s="59" t="s">
        <v>53</v>
      </c>
      <c r="D42" s="86">
        <f>RESUMO!$C20</f>
        <v>0</v>
      </c>
      <c r="E42" s="82">
        <f>IF(D42=0,0,RESUMO!D20)</f>
        <v>0</v>
      </c>
      <c r="F42" s="43" t="s">
        <v>105</v>
      </c>
      <c r="G42" s="324"/>
      <c r="H42" s="324"/>
      <c r="I42" s="324"/>
      <c r="J42" s="324"/>
      <c r="K42" s="325"/>
      <c r="L42" s="35"/>
      <c r="M42" s="710"/>
      <c r="N42" s="713"/>
      <c r="O42" s="59" t="s">
        <v>53</v>
      </c>
      <c r="P42" s="86">
        <f>RESUMO!$C20</f>
        <v>0</v>
      </c>
      <c r="Q42" s="82">
        <f>E42</f>
        <v>0</v>
      </c>
      <c r="R42" s="43" t="s">
        <v>105</v>
      </c>
      <c r="S42" s="324"/>
      <c r="T42" s="324"/>
      <c r="U42" s="324"/>
      <c r="V42" s="324"/>
      <c r="W42" s="324"/>
      <c r="X42" s="326"/>
      <c r="Y42" s="425"/>
      <c r="Z42" s="710"/>
      <c r="AA42" s="713"/>
      <c r="AB42" s="59" t="s">
        <v>53</v>
      </c>
      <c r="AC42" s="86">
        <f>RESUMO!$C20</f>
        <v>0</v>
      </c>
      <c r="AD42" s="82">
        <f>Q42</f>
        <v>0</v>
      </c>
      <c r="AE42" s="43" t="s">
        <v>105</v>
      </c>
      <c r="AF42" s="324"/>
      <c r="AG42" s="324"/>
      <c r="AH42" s="324"/>
      <c r="AI42" s="324"/>
      <c r="AJ42" s="324"/>
      <c r="AK42" s="446"/>
      <c r="AL42" s="325"/>
      <c r="AM42" s="425"/>
      <c r="AN42" s="503">
        <f t="shared" si="0"/>
        <v>0</v>
      </c>
    </row>
    <row r="43" spans="1:40" ht="12.75">
      <c r="A43" s="710"/>
      <c r="B43" s="713"/>
      <c r="C43" s="47"/>
      <c r="D43" s="87"/>
      <c r="E43" s="88"/>
      <c r="F43" s="48" t="s">
        <v>106</v>
      </c>
      <c r="G43" s="498">
        <f>G42*$E42</f>
        <v>0</v>
      </c>
      <c r="H43" s="498">
        <f>H42*$E42</f>
        <v>0</v>
      </c>
      <c r="I43" s="498">
        <f>I42*$E42</f>
        <v>0</v>
      </c>
      <c r="J43" s="498">
        <f>J42*$E42</f>
        <v>0</v>
      </c>
      <c r="K43" s="499">
        <f>K42*$E42</f>
        <v>0</v>
      </c>
      <c r="L43" s="35"/>
      <c r="M43" s="710"/>
      <c r="N43" s="713"/>
      <c r="O43" s="47"/>
      <c r="P43" s="87"/>
      <c r="Q43" s="88"/>
      <c r="R43" s="48" t="s">
        <v>106</v>
      </c>
      <c r="S43" s="498">
        <f aca="true" t="shared" si="31" ref="S43:X43">S42*$E42</f>
        <v>0</v>
      </c>
      <c r="T43" s="498">
        <f t="shared" si="31"/>
        <v>0</v>
      </c>
      <c r="U43" s="498">
        <f t="shared" si="31"/>
        <v>0</v>
      </c>
      <c r="V43" s="498">
        <f t="shared" si="31"/>
        <v>0</v>
      </c>
      <c r="W43" s="500">
        <f t="shared" si="31"/>
        <v>0</v>
      </c>
      <c r="X43" s="501">
        <f t="shared" si="31"/>
        <v>0</v>
      </c>
      <c r="Y43" s="426"/>
      <c r="Z43" s="710"/>
      <c r="AA43" s="713"/>
      <c r="AB43" s="47"/>
      <c r="AC43" s="87"/>
      <c r="AD43" s="88"/>
      <c r="AE43" s="48" t="s">
        <v>106</v>
      </c>
      <c r="AF43" s="498">
        <f aca="true" t="shared" si="32" ref="AF43:AK43">AF42*$E42</f>
        <v>0</v>
      </c>
      <c r="AG43" s="498">
        <f t="shared" si="32"/>
        <v>0</v>
      </c>
      <c r="AH43" s="498">
        <f t="shared" si="32"/>
        <v>0</v>
      </c>
      <c r="AI43" s="498">
        <f t="shared" si="32"/>
        <v>0</v>
      </c>
      <c r="AJ43" s="500">
        <f t="shared" si="32"/>
        <v>0</v>
      </c>
      <c r="AK43" s="502">
        <f t="shared" si="32"/>
        <v>0</v>
      </c>
      <c r="AL43" s="499">
        <f>AL42*$E42</f>
        <v>0</v>
      </c>
      <c r="AM43" s="426"/>
      <c r="AN43" s="503">
        <f t="shared" si="0"/>
        <v>0</v>
      </c>
    </row>
    <row r="44" spans="1:40" ht="12.75">
      <c r="A44" s="710"/>
      <c r="B44" s="713"/>
      <c r="C44" s="60" t="s">
        <v>121</v>
      </c>
      <c r="D44" s="86">
        <f>RESUMO!$C21</f>
        <v>0</v>
      </c>
      <c r="E44" s="82">
        <f>IF(D44=0,0,RESUMO!D21)</f>
        <v>0</v>
      </c>
      <c r="F44" s="43" t="s">
        <v>105</v>
      </c>
      <c r="G44" s="324"/>
      <c r="H44" s="324"/>
      <c r="I44" s="324"/>
      <c r="J44" s="324"/>
      <c r="K44" s="325"/>
      <c r="L44" s="35"/>
      <c r="M44" s="710"/>
      <c r="N44" s="713"/>
      <c r="O44" s="60" t="s">
        <v>121</v>
      </c>
      <c r="P44" s="86">
        <f>RESUMO!$C21</f>
        <v>0</v>
      </c>
      <c r="Q44" s="82">
        <f>E44</f>
        <v>0</v>
      </c>
      <c r="R44" s="43" t="s">
        <v>105</v>
      </c>
      <c r="S44" s="324"/>
      <c r="T44" s="324"/>
      <c r="U44" s="324"/>
      <c r="V44" s="324"/>
      <c r="W44" s="324"/>
      <c r="X44" s="326"/>
      <c r="Y44" s="425"/>
      <c r="Z44" s="710"/>
      <c r="AA44" s="713"/>
      <c r="AB44" s="60" t="s">
        <v>121</v>
      </c>
      <c r="AC44" s="86">
        <f>RESUMO!$C21</f>
        <v>0</v>
      </c>
      <c r="AD44" s="82">
        <f>Q44</f>
        <v>0</v>
      </c>
      <c r="AE44" s="43" t="s">
        <v>105</v>
      </c>
      <c r="AF44" s="324"/>
      <c r="AG44" s="324"/>
      <c r="AH44" s="324"/>
      <c r="AI44" s="324"/>
      <c r="AJ44" s="324"/>
      <c r="AK44" s="446"/>
      <c r="AL44" s="325"/>
      <c r="AM44" s="425"/>
      <c r="AN44" s="503">
        <f t="shared" si="0"/>
        <v>0</v>
      </c>
    </row>
    <row r="45" spans="1:40" ht="12.75">
      <c r="A45" s="711"/>
      <c r="B45" s="714"/>
      <c r="C45" s="47" t="s">
        <v>122</v>
      </c>
      <c r="D45" s="87"/>
      <c r="E45" s="88"/>
      <c r="F45" s="48" t="s">
        <v>106</v>
      </c>
      <c r="G45" s="498">
        <f>G44*$E44</f>
        <v>0</v>
      </c>
      <c r="H45" s="498">
        <f>H44*$E44</f>
        <v>0</v>
      </c>
      <c r="I45" s="498">
        <f>I44*$E44</f>
        <v>0</v>
      </c>
      <c r="J45" s="498">
        <f>J44*$E44</f>
        <v>0</v>
      </c>
      <c r="K45" s="499">
        <f>K44*$E44</f>
        <v>0</v>
      </c>
      <c r="L45" s="35"/>
      <c r="M45" s="711"/>
      <c r="N45" s="714"/>
      <c r="O45" s="47" t="s">
        <v>122</v>
      </c>
      <c r="P45" s="87"/>
      <c r="Q45" s="88"/>
      <c r="R45" s="48" t="s">
        <v>106</v>
      </c>
      <c r="S45" s="498">
        <f aca="true" t="shared" si="33" ref="S45:X45">S44*$E44</f>
        <v>0</v>
      </c>
      <c r="T45" s="498">
        <f t="shared" si="33"/>
        <v>0</v>
      </c>
      <c r="U45" s="498">
        <f t="shared" si="33"/>
        <v>0</v>
      </c>
      <c r="V45" s="498">
        <f t="shared" si="33"/>
        <v>0</v>
      </c>
      <c r="W45" s="500">
        <f t="shared" si="33"/>
        <v>0</v>
      </c>
      <c r="X45" s="501">
        <f t="shared" si="33"/>
        <v>0</v>
      </c>
      <c r="Y45" s="426"/>
      <c r="Z45" s="711"/>
      <c r="AA45" s="714"/>
      <c r="AB45" s="47" t="s">
        <v>122</v>
      </c>
      <c r="AC45" s="87"/>
      <c r="AD45" s="88"/>
      <c r="AE45" s="48" t="s">
        <v>106</v>
      </c>
      <c r="AF45" s="498">
        <f aca="true" t="shared" si="34" ref="AF45:AK45">AF44*$E44</f>
        <v>0</v>
      </c>
      <c r="AG45" s="498">
        <f t="shared" si="34"/>
        <v>0</v>
      </c>
      <c r="AH45" s="498">
        <f t="shared" si="34"/>
        <v>0</v>
      </c>
      <c r="AI45" s="498">
        <f t="shared" si="34"/>
        <v>0</v>
      </c>
      <c r="AJ45" s="500">
        <f t="shared" si="34"/>
        <v>0</v>
      </c>
      <c r="AK45" s="502">
        <f t="shared" si="34"/>
        <v>0</v>
      </c>
      <c r="AL45" s="499">
        <f>AL44*$E44</f>
        <v>0</v>
      </c>
      <c r="AM45" s="426"/>
      <c r="AN45" s="503">
        <f t="shared" si="0"/>
        <v>0</v>
      </c>
    </row>
    <row r="46" spans="1:40" ht="12.75">
      <c r="A46" s="54"/>
      <c r="B46" s="55"/>
      <c r="C46" s="52" t="s">
        <v>123</v>
      </c>
      <c r="D46" s="86">
        <f>RESUMO!$C22</f>
        <v>0</v>
      </c>
      <c r="E46" s="82">
        <f>IF(D46=0,0,RESUMO!D22)</f>
        <v>0</v>
      </c>
      <c r="F46" s="43" t="s">
        <v>105</v>
      </c>
      <c r="G46" s="324"/>
      <c r="H46" s="324"/>
      <c r="I46" s="324"/>
      <c r="J46" s="324"/>
      <c r="K46" s="325"/>
      <c r="L46" s="35"/>
      <c r="M46" s="54"/>
      <c r="N46" s="55"/>
      <c r="O46" s="52" t="s">
        <v>123</v>
      </c>
      <c r="P46" s="86">
        <f>RESUMO!$C22</f>
        <v>0</v>
      </c>
      <c r="Q46" s="82">
        <f>E46</f>
        <v>0</v>
      </c>
      <c r="R46" s="43" t="s">
        <v>105</v>
      </c>
      <c r="S46" s="324"/>
      <c r="T46" s="324"/>
      <c r="U46" s="324"/>
      <c r="V46" s="324"/>
      <c r="W46" s="324"/>
      <c r="X46" s="326"/>
      <c r="Y46" s="425"/>
      <c r="Z46" s="54"/>
      <c r="AA46" s="55"/>
      <c r="AB46" s="52" t="s">
        <v>123</v>
      </c>
      <c r="AC46" s="86">
        <f>RESUMO!$C22</f>
        <v>0</v>
      </c>
      <c r="AD46" s="82">
        <f>Q46</f>
        <v>0</v>
      </c>
      <c r="AE46" s="43" t="s">
        <v>105</v>
      </c>
      <c r="AF46" s="324"/>
      <c r="AG46" s="324"/>
      <c r="AH46" s="324"/>
      <c r="AI46" s="324"/>
      <c r="AJ46" s="324"/>
      <c r="AK46" s="446"/>
      <c r="AL46" s="325"/>
      <c r="AM46" s="425"/>
      <c r="AN46" s="503">
        <f t="shared" si="0"/>
        <v>0</v>
      </c>
    </row>
    <row r="47" spans="1:40" ht="12.75">
      <c r="A47" s="141"/>
      <c r="B47" s="51"/>
      <c r="C47" s="47" t="s">
        <v>125</v>
      </c>
      <c r="D47" s="89"/>
      <c r="E47" s="90"/>
      <c r="F47" s="48" t="s">
        <v>106</v>
      </c>
      <c r="G47" s="498">
        <f>G46*$E46</f>
        <v>0</v>
      </c>
      <c r="H47" s="498">
        <f>H46*$E46</f>
        <v>0</v>
      </c>
      <c r="I47" s="498">
        <f>I46*$E46</f>
        <v>0</v>
      </c>
      <c r="J47" s="498">
        <f>J46*$E46</f>
        <v>0</v>
      </c>
      <c r="K47" s="499">
        <f>K46*$E46</f>
        <v>0</v>
      </c>
      <c r="L47" s="35"/>
      <c r="M47" s="139"/>
      <c r="N47" s="138"/>
      <c r="O47" s="47" t="s">
        <v>125</v>
      </c>
      <c r="P47" s="89"/>
      <c r="Q47" s="90"/>
      <c r="R47" s="48" t="s">
        <v>106</v>
      </c>
      <c r="S47" s="498">
        <f aca="true" t="shared" si="35" ref="S47:X47">S46*$E46</f>
        <v>0</v>
      </c>
      <c r="T47" s="498">
        <f t="shared" si="35"/>
        <v>0</v>
      </c>
      <c r="U47" s="498">
        <f t="shared" si="35"/>
        <v>0</v>
      </c>
      <c r="V47" s="498">
        <f t="shared" si="35"/>
        <v>0</v>
      </c>
      <c r="W47" s="500">
        <f t="shared" si="35"/>
        <v>0</v>
      </c>
      <c r="X47" s="501">
        <f t="shared" si="35"/>
        <v>0</v>
      </c>
      <c r="Y47" s="426"/>
      <c r="Z47" s="139"/>
      <c r="AA47" s="138"/>
      <c r="AB47" s="47" t="s">
        <v>125</v>
      </c>
      <c r="AC47" s="89"/>
      <c r="AD47" s="90"/>
      <c r="AE47" s="48" t="s">
        <v>106</v>
      </c>
      <c r="AF47" s="498">
        <f aca="true" t="shared" si="36" ref="AF47:AK47">AF46*$E46</f>
        <v>0</v>
      </c>
      <c r="AG47" s="498">
        <f t="shared" si="36"/>
        <v>0</v>
      </c>
      <c r="AH47" s="498">
        <f t="shared" si="36"/>
        <v>0</v>
      </c>
      <c r="AI47" s="498">
        <f t="shared" si="36"/>
        <v>0</v>
      </c>
      <c r="AJ47" s="500">
        <f t="shared" si="36"/>
        <v>0</v>
      </c>
      <c r="AK47" s="502">
        <f t="shared" si="36"/>
        <v>0</v>
      </c>
      <c r="AL47" s="499">
        <f>AL46*$E46</f>
        <v>0</v>
      </c>
      <c r="AM47" s="426"/>
      <c r="AN47" s="503">
        <f t="shared" si="0"/>
        <v>0</v>
      </c>
    </row>
    <row r="48" spans="1:40" ht="12.75">
      <c r="A48" s="49"/>
      <c r="B48" s="52"/>
      <c r="C48" s="52" t="s">
        <v>127</v>
      </c>
      <c r="D48" s="86">
        <f>RESUMO!$C23</f>
        <v>0</v>
      </c>
      <c r="E48" s="82">
        <f>IF(D48=0,0,RESUMO!D23)</f>
        <v>0</v>
      </c>
      <c r="F48" s="43" t="s">
        <v>105</v>
      </c>
      <c r="G48" s="324"/>
      <c r="H48" s="324"/>
      <c r="I48" s="324"/>
      <c r="J48" s="324"/>
      <c r="K48" s="325"/>
      <c r="L48" s="35"/>
      <c r="M48" s="49"/>
      <c r="N48" s="138"/>
      <c r="O48" s="52" t="s">
        <v>127</v>
      </c>
      <c r="P48" s="86">
        <f>RESUMO!$C23</f>
        <v>0</v>
      </c>
      <c r="Q48" s="82">
        <f>E48</f>
        <v>0</v>
      </c>
      <c r="R48" s="43" t="s">
        <v>105</v>
      </c>
      <c r="S48" s="324"/>
      <c r="T48" s="324"/>
      <c r="U48" s="324"/>
      <c r="V48" s="324"/>
      <c r="W48" s="324"/>
      <c r="X48" s="326"/>
      <c r="Y48" s="425"/>
      <c r="Z48" s="49"/>
      <c r="AA48" s="138"/>
      <c r="AB48" s="52" t="s">
        <v>127</v>
      </c>
      <c r="AC48" s="86">
        <f>RESUMO!$C23</f>
        <v>0</v>
      </c>
      <c r="AD48" s="82">
        <f>Q48</f>
        <v>0</v>
      </c>
      <c r="AE48" s="43" t="s">
        <v>105</v>
      </c>
      <c r="AF48" s="324"/>
      <c r="AG48" s="324"/>
      <c r="AH48" s="324"/>
      <c r="AI48" s="324"/>
      <c r="AJ48" s="324"/>
      <c r="AK48" s="446"/>
      <c r="AL48" s="325"/>
      <c r="AM48" s="425"/>
      <c r="AN48" s="503">
        <f t="shared" si="0"/>
        <v>0</v>
      </c>
    </row>
    <row r="49" spans="1:40" ht="12.75">
      <c r="A49" s="41">
        <v>8</v>
      </c>
      <c r="B49" s="53" t="s">
        <v>124</v>
      </c>
      <c r="C49" s="61" t="s">
        <v>128</v>
      </c>
      <c r="D49" s="89"/>
      <c r="E49" s="90"/>
      <c r="F49" s="48" t="s">
        <v>106</v>
      </c>
      <c r="G49" s="498">
        <f>G48*$E48</f>
        <v>0</v>
      </c>
      <c r="H49" s="498">
        <f>H48*$E48</f>
        <v>0</v>
      </c>
      <c r="I49" s="498">
        <f>I48*$E48</f>
        <v>0</v>
      </c>
      <c r="J49" s="498">
        <f>J48*$E48</f>
        <v>0</v>
      </c>
      <c r="K49" s="499">
        <f>K48*$E48</f>
        <v>0</v>
      </c>
      <c r="L49" s="35"/>
      <c r="M49" s="41">
        <v>8</v>
      </c>
      <c r="N49" s="53" t="s">
        <v>124</v>
      </c>
      <c r="O49" s="61" t="s">
        <v>128</v>
      </c>
      <c r="P49" s="89"/>
      <c r="Q49" s="90"/>
      <c r="R49" s="48" t="s">
        <v>106</v>
      </c>
      <c r="S49" s="498">
        <f aca="true" t="shared" si="37" ref="S49:X49">S48*$E48</f>
        <v>0</v>
      </c>
      <c r="T49" s="498">
        <f t="shared" si="37"/>
        <v>0</v>
      </c>
      <c r="U49" s="498">
        <f t="shared" si="37"/>
        <v>0</v>
      </c>
      <c r="V49" s="498">
        <f t="shared" si="37"/>
        <v>0</v>
      </c>
      <c r="W49" s="500">
        <f t="shared" si="37"/>
        <v>0</v>
      </c>
      <c r="X49" s="501">
        <f t="shared" si="37"/>
        <v>0</v>
      </c>
      <c r="Y49" s="426"/>
      <c r="Z49" s="41">
        <v>8</v>
      </c>
      <c r="AA49" s="53" t="s">
        <v>124</v>
      </c>
      <c r="AB49" s="61" t="s">
        <v>128</v>
      </c>
      <c r="AC49" s="89"/>
      <c r="AD49" s="90"/>
      <c r="AE49" s="48" t="s">
        <v>106</v>
      </c>
      <c r="AF49" s="498">
        <f aca="true" t="shared" si="38" ref="AF49:AK49">AF48*$E48</f>
        <v>0</v>
      </c>
      <c r="AG49" s="498">
        <f t="shared" si="38"/>
        <v>0</v>
      </c>
      <c r="AH49" s="498">
        <f t="shared" si="38"/>
        <v>0</v>
      </c>
      <c r="AI49" s="498">
        <f t="shared" si="38"/>
        <v>0</v>
      </c>
      <c r="AJ49" s="500">
        <f t="shared" si="38"/>
        <v>0</v>
      </c>
      <c r="AK49" s="502">
        <f t="shared" si="38"/>
        <v>0</v>
      </c>
      <c r="AL49" s="499">
        <f>AL48*$E48</f>
        <v>0</v>
      </c>
      <c r="AM49" s="426"/>
      <c r="AN49" s="503">
        <f t="shared" si="0"/>
        <v>0</v>
      </c>
    </row>
    <row r="50" spans="1:40" ht="12.75">
      <c r="A50" s="41"/>
      <c r="B50" s="53" t="s">
        <v>126</v>
      </c>
      <c r="C50" s="52" t="s">
        <v>59</v>
      </c>
      <c r="D50" s="86">
        <f>RESUMO!$C24</f>
        <v>0</v>
      </c>
      <c r="E50" s="82">
        <f>IF(D50=0,0,RESUMO!D24)</f>
        <v>0</v>
      </c>
      <c r="F50" s="43" t="s">
        <v>105</v>
      </c>
      <c r="G50" s="324"/>
      <c r="H50" s="324"/>
      <c r="I50" s="324"/>
      <c r="J50" s="324"/>
      <c r="K50" s="325"/>
      <c r="L50" s="35"/>
      <c r="M50" s="41"/>
      <c r="N50" s="53" t="s">
        <v>126</v>
      </c>
      <c r="O50" s="52" t="s">
        <v>59</v>
      </c>
      <c r="P50" s="86">
        <f>RESUMO!$C24</f>
        <v>0</v>
      </c>
      <c r="Q50" s="82">
        <f>E50</f>
        <v>0</v>
      </c>
      <c r="R50" s="43" t="s">
        <v>105</v>
      </c>
      <c r="S50" s="324"/>
      <c r="T50" s="324"/>
      <c r="U50" s="324"/>
      <c r="V50" s="324"/>
      <c r="W50" s="324"/>
      <c r="X50" s="326"/>
      <c r="Y50" s="425"/>
      <c r="Z50" s="41"/>
      <c r="AA50" s="53" t="s">
        <v>126</v>
      </c>
      <c r="AB50" s="52" t="s">
        <v>59</v>
      </c>
      <c r="AC50" s="86">
        <f>RESUMO!$C24</f>
        <v>0</v>
      </c>
      <c r="AD50" s="82">
        <f>Q50</f>
        <v>0</v>
      </c>
      <c r="AE50" s="43" t="s">
        <v>105</v>
      </c>
      <c r="AF50" s="324"/>
      <c r="AG50" s="324"/>
      <c r="AH50" s="324"/>
      <c r="AI50" s="324"/>
      <c r="AJ50" s="324"/>
      <c r="AK50" s="446"/>
      <c r="AL50" s="325"/>
      <c r="AM50" s="425"/>
      <c r="AN50" s="503">
        <f t="shared" si="0"/>
        <v>0</v>
      </c>
    </row>
    <row r="51" spans="1:40" ht="12.75">
      <c r="A51" s="41"/>
      <c r="B51" s="52"/>
      <c r="C51" s="47"/>
      <c r="D51" s="89"/>
      <c r="E51" s="90"/>
      <c r="F51" s="48" t="s">
        <v>106</v>
      </c>
      <c r="G51" s="498">
        <f>G50*$E50</f>
        <v>0</v>
      </c>
      <c r="H51" s="498">
        <f>H50*$E50</f>
        <v>0</v>
      </c>
      <c r="I51" s="498">
        <f>I50*$E50</f>
        <v>0</v>
      </c>
      <c r="J51" s="498">
        <f>J50*$E50</f>
        <v>0</v>
      </c>
      <c r="K51" s="499">
        <f>K50*$E50</f>
        <v>0</v>
      </c>
      <c r="L51" s="35"/>
      <c r="M51" s="41"/>
      <c r="N51" s="52"/>
      <c r="O51" s="47"/>
      <c r="P51" s="89"/>
      <c r="Q51" s="90"/>
      <c r="R51" s="48" t="s">
        <v>106</v>
      </c>
      <c r="S51" s="498">
        <f aca="true" t="shared" si="39" ref="S51:X51">S50*$E50</f>
        <v>0</v>
      </c>
      <c r="T51" s="498">
        <f t="shared" si="39"/>
        <v>0</v>
      </c>
      <c r="U51" s="498">
        <f t="shared" si="39"/>
        <v>0</v>
      </c>
      <c r="V51" s="498">
        <f t="shared" si="39"/>
        <v>0</v>
      </c>
      <c r="W51" s="500">
        <f t="shared" si="39"/>
        <v>0</v>
      </c>
      <c r="X51" s="501">
        <f t="shared" si="39"/>
        <v>0</v>
      </c>
      <c r="Y51" s="426"/>
      <c r="Z51" s="41"/>
      <c r="AA51" s="52"/>
      <c r="AB51" s="47"/>
      <c r="AC51" s="89"/>
      <c r="AD51" s="90"/>
      <c r="AE51" s="48" t="s">
        <v>106</v>
      </c>
      <c r="AF51" s="498">
        <f aca="true" t="shared" si="40" ref="AF51:AK51">AF50*$E50</f>
        <v>0</v>
      </c>
      <c r="AG51" s="498">
        <f t="shared" si="40"/>
        <v>0</v>
      </c>
      <c r="AH51" s="498">
        <f t="shared" si="40"/>
        <v>0</v>
      </c>
      <c r="AI51" s="498">
        <f t="shared" si="40"/>
        <v>0</v>
      </c>
      <c r="AJ51" s="500">
        <f t="shared" si="40"/>
        <v>0</v>
      </c>
      <c r="AK51" s="502">
        <f t="shared" si="40"/>
        <v>0</v>
      </c>
      <c r="AL51" s="499">
        <f>AL50*$E50</f>
        <v>0</v>
      </c>
      <c r="AM51" s="426"/>
      <c r="AN51" s="503">
        <f t="shared" si="0"/>
        <v>0</v>
      </c>
    </row>
    <row r="52" spans="1:40" ht="12.75">
      <c r="A52" s="41"/>
      <c r="B52" s="52"/>
      <c r="C52" s="52" t="s">
        <v>61</v>
      </c>
      <c r="D52" s="86">
        <f>RESUMO!$C25</f>
        <v>0</v>
      </c>
      <c r="E52" s="82">
        <f>IF(D52=0,0,RESUMO!D25)</f>
        <v>0</v>
      </c>
      <c r="F52" s="43" t="s">
        <v>105</v>
      </c>
      <c r="G52" s="324"/>
      <c r="H52" s="324"/>
      <c r="I52" s="324"/>
      <c r="J52" s="324"/>
      <c r="K52" s="325"/>
      <c r="L52" s="35"/>
      <c r="M52" s="41"/>
      <c r="N52" s="52"/>
      <c r="O52" s="52" t="s">
        <v>61</v>
      </c>
      <c r="P52" s="86">
        <f>RESUMO!$C25</f>
        <v>0</v>
      </c>
      <c r="Q52" s="82">
        <f>E52</f>
        <v>0</v>
      </c>
      <c r="R52" s="43" t="s">
        <v>105</v>
      </c>
      <c r="S52" s="324"/>
      <c r="T52" s="324"/>
      <c r="U52" s="324"/>
      <c r="V52" s="324"/>
      <c r="W52" s="324"/>
      <c r="X52" s="326"/>
      <c r="Y52" s="425"/>
      <c r="Z52" s="41"/>
      <c r="AA52" s="52"/>
      <c r="AB52" s="52" t="s">
        <v>61</v>
      </c>
      <c r="AC52" s="86">
        <f>RESUMO!$C25</f>
        <v>0</v>
      </c>
      <c r="AD52" s="82">
        <f>Q52</f>
        <v>0</v>
      </c>
      <c r="AE52" s="43" t="s">
        <v>105</v>
      </c>
      <c r="AF52" s="324"/>
      <c r="AG52" s="324"/>
      <c r="AH52" s="324"/>
      <c r="AI52" s="324"/>
      <c r="AJ52" s="324"/>
      <c r="AK52" s="446"/>
      <c r="AL52" s="325"/>
      <c r="AM52" s="425"/>
      <c r="AN52" s="503">
        <f t="shared" si="0"/>
        <v>0</v>
      </c>
    </row>
    <row r="53" spans="1:40" ht="12.75">
      <c r="A53" s="45"/>
      <c r="B53" s="47"/>
      <c r="C53" s="47"/>
      <c r="D53" s="89"/>
      <c r="E53" s="90"/>
      <c r="F53" s="48" t="s">
        <v>106</v>
      </c>
      <c r="G53" s="498">
        <f>G52*$E52</f>
        <v>0</v>
      </c>
      <c r="H53" s="498">
        <f>H52*$E52</f>
        <v>0</v>
      </c>
      <c r="I53" s="498">
        <f>I52*$E52</f>
        <v>0</v>
      </c>
      <c r="J53" s="498">
        <f>J52*$E52</f>
        <v>0</v>
      </c>
      <c r="K53" s="499">
        <f>K52*$E52</f>
        <v>0</v>
      </c>
      <c r="L53" s="35"/>
      <c r="M53" s="45"/>
      <c r="N53" s="47"/>
      <c r="O53" s="47"/>
      <c r="P53" s="89"/>
      <c r="Q53" s="90"/>
      <c r="R53" s="48" t="s">
        <v>106</v>
      </c>
      <c r="S53" s="498">
        <f aca="true" t="shared" si="41" ref="S53:X53">S52*$E52</f>
        <v>0</v>
      </c>
      <c r="T53" s="498">
        <f t="shared" si="41"/>
        <v>0</v>
      </c>
      <c r="U53" s="498">
        <f t="shared" si="41"/>
        <v>0</v>
      </c>
      <c r="V53" s="498">
        <f t="shared" si="41"/>
        <v>0</v>
      </c>
      <c r="W53" s="500">
        <f t="shared" si="41"/>
        <v>0</v>
      </c>
      <c r="X53" s="501">
        <f t="shared" si="41"/>
        <v>0</v>
      </c>
      <c r="Y53" s="426"/>
      <c r="Z53" s="45"/>
      <c r="AA53" s="47"/>
      <c r="AB53" s="47"/>
      <c r="AC53" s="89"/>
      <c r="AD53" s="90"/>
      <c r="AE53" s="48" t="s">
        <v>106</v>
      </c>
      <c r="AF53" s="498">
        <f aca="true" t="shared" si="42" ref="AF53:AK53">AF52*$E52</f>
        <v>0</v>
      </c>
      <c r="AG53" s="498">
        <f t="shared" si="42"/>
        <v>0</v>
      </c>
      <c r="AH53" s="498">
        <f t="shared" si="42"/>
        <v>0</v>
      </c>
      <c r="AI53" s="498">
        <f t="shared" si="42"/>
        <v>0</v>
      </c>
      <c r="AJ53" s="500">
        <f t="shared" si="42"/>
        <v>0</v>
      </c>
      <c r="AK53" s="502">
        <f t="shared" si="42"/>
        <v>0</v>
      </c>
      <c r="AL53" s="499">
        <f>AL52*$E52</f>
        <v>0</v>
      </c>
      <c r="AM53" s="426"/>
      <c r="AN53" s="503">
        <f t="shared" si="0"/>
        <v>0</v>
      </c>
    </row>
    <row r="54" spans="1:40" ht="12.75">
      <c r="A54" s="41"/>
      <c r="B54" s="50"/>
      <c r="C54" s="51" t="s">
        <v>142</v>
      </c>
      <c r="D54" s="86">
        <f>RESUMO!$C26</f>
        <v>0</v>
      </c>
      <c r="E54" s="82">
        <f>IF(D54=0,0,RESUMO!D26)</f>
        <v>0</v>
      </c>
      <c r="F54" s="43" t="s">
        <v>105</v>
      </c>
      <c r="G54" s="324"/>
      <c r="H54" s="324"/>
      <c r="I54" s="324"/>
      <c r="J54" s="324"/>
      <c r="K54" s="325"/>
      <c r="L54" s="35"/>
      <c r="M54" s="41"/>
      <c r="N54" s="50"/>
      <c r="O54" s="51" t="s">
        <v>142</v>
      </c>
      <c r="P54" s="86">
        <f>RESUMO!$C26</f>
        <v>0</v>
      </c>
      <c r="Q54" s="82">
        <f>E54</f>
        <v>0</v>
      </c>
      <c r="R54" s="43" t="s">
        <v>105</v>
      </c>
      <c r="S54" s="324"/>
      <c r="T54" s="324"/>
      <c r="U54" s="324"/>
      <c r="V54" s="324"/>
      <c r="W54" s="324"/>
      <c r="X54" s="326">
        <v>0</v>
      </c>
      <c r="Y54" s="425"/>
      <c r="Z54" s="41"/>
      <c r="AA54" s="50"/>
      <c r="AB54" s="51" t="s">
        <v>142</v>
      </c>
      <c r="AC54" s="86">
        <f>RESUMO!$C26</f>
        <v>0</v>
      </c>
      <c r="AD54" s="82">
        <f>Q54</f>
        <v>0</v>
      </c>
      <c r="AE54" s="43" t="s">
        <v>105</v>
      </c>
      <c r="AF54" s="324"/>
      <c r="AG54" s="324"/>
      <c r="AH54" s="324"/>
      <c r="AI54" s="324"/>
      <c r="AJ54" s="324"/>
      <c r="AK54" s="446">
        <v>0</v>
      </c>
      <c r="AL54" s="325">
        <v>0</v>
      </c>
      <c r="AM54" s="425"/>
      <c r="AN54" s="503">
        <f t="shared" si="0"/>
        <v>0</v>
      </c>
    </row>
    <row r="55" spans="1:40" ht="12.75">
      <c r="A55" s="41"/>
      <c r="B55" s="62"/>
      <c r="C55" s="105" t="s">
        <v>188</v>
      </c>
      <c r="D55" s="89"/>
      <c r="E55" s="90"/>
      <c r="F55" s="48" t="s">
        <v>106</v>
      </c>
      <c r="G55" s="498">
        <f>G54*$E54</f>
        <v>0</v>
      </c>
      <c r="H55" s="498">
        <f>H54*$E54</f>
        <v>0</v>
      </c>
      <c r="I55" s="498">
        <f>I54*$E54</f>
        <v>0</v>
      </c>
      <c r="J55" s="498">
        <f>J54*$E54</f>
        <v>0</v>
      </c>
      <c r="K55" s="499">
        <f>K54*$E54</f>
        <v>0</v>
      </c>
      <c r="L55" s="35"/>
      <c r="M55" s="41"/>
      <c r="N55" s="62"/>
      <c r="O55" s="63" t="s">
        <v>141</v>
      </c>
      <c r="P55" s="89"/>
      <c r="Q55" s="90"/>
      <c r="R55" s="48" t="s">
        <v>106</v>
      </c>
      <c r="S55" s="498">
        <f aca="true" t="shared" si="43" ref="S55:X55">S54*$E54</f>
        <v>0</v>
      </c>
      <c r="T55" s="498">
        <f t="shared" si="43"/>
        <v>0</v>
      </c>
      <c r="U55" s="498">
        <f t="shared" si="43"/>
        <v>0</v>
      </c>
      <c r="V55" s="498">
        <f t="shared" si="43"/>
        <v>0</v>
      </c>
      <c r="W55" s="500">
        <f t="shared" si="43"/>
        <v>0</v>
      </c>
      <c r="X55" s="501">
        <f t="shared" si="43"/>
        <v>0</v>
      </c>
      <c r="Y55" s="426"/>
      <c r="Z55" s="41"/>
      <c r="AA55" s="62"/>
      <c r="AB55" s="63" t="s">
        <v>141</v>
      </c>
      <c r="AC55" s="89"/>
      <c r="AD55" s="90"/>
      <c r="AE55" s="48" t="s">
        <v>106</v>
      </c>
      <c r="AF55" s="498">
        <f aca="true" t="shared" si="44" ref="AF55:AK55">AF54*$E54</f>
        <v>0</v>
      </c>
      <c r="AG55" s="498">
        <f t="shared" si="44"/>
        <v>0</v>
      </c>
      <c r="AH55" s="498">
        <f t="shared" si="44"/>
        <v>0</v>
      </c>
      <c r="AI55" s="498">
        <f t="shared" si="44"/>
        <v>0</v>
      </c>
      <c r="AJ55" s="500">
        <f t="shared" si="44"/>
        <v>0</v>
      </c>
      <c r="AK55" s="502">
        <f t="shared" si="44"/>
        <v>0</v>
      </c>
      <c r="AL55" s="499">
        <f>AL54*$E54</f>
        <v>0</v>
      </c>
      <c r="AM55" s="426"/>
      <c r="AN55" s="503">
        <f t="shared" si="0"/>
        <v>0</v>
      </c>
    </row>
    <row r="56" spans="1:40" ht="12.75">
      <c r="A56" s="715">
        <v>9</v>
      </c>
      <c r="B56" s="62" t="s">
        <v>139</v>
      </c>
      <c r="C56" s="51" t="s">
        <v>169</v>
      </c>
      <c r="D56" s="86">
        <f>RESUMO!$C27</f>
        <v>0</v>
      </c>
      <c r="E56" s="82">
        <f>IF(D56=0,0,RESUMO!D27)</f>
        <v>0</v>
      </c>
      <c r="F56" s="43" t="s">
        <v>105</v>
      </c>
      <c r="G56" s="324"/>
      <c r="H56" s="324"/>
      <c r="I56" s="324"/>
      <c r="J56" s="324"/>
      <c r="K56" s="325"/>
      <c r="L56" s="35"/>
      <c r="M56" s="715">
        <v>9</v>
      </c>
      <c r="N56" s="62" t="s">
        <v>139</v>
      </c>
      <c r="O56" s="51" t="s">
        <v>169</v>
      </c>
      <c r="P56" s="86">
        <f>RESUMO!$C27</f>
        <v>0</v>
      </c>
      <c r="Q56" s="82">
        <f>E56</f>
        <v>0</v>
      </c>
      <c r="R56" s="43" t="s">
        <v>105</v>
      </c>
      <c r="S56" s="324"/>
      <c r="T56" s="324"/>
      <c r="U56" s="324"/>
      <c r="V56" s="324"/>
      <c r="W56" s="324"/>
      <c r="X56" s="326"/>
      <c r="Y56" s="425"/>
      <c r="Z56" s="715">
        <v>9</v>
      </c>
      <c r="AA56" s="62" t="s">
        <v>139</v>
      </c>
      <c r="AB56" s="51" t="s">
        <v>169</v>
      </c>
      <c r="AC56" s="86">
        <f>RESUMO!$C27</f>
        <v>0</v>
      </c>
      <c r="AD56" s="82">
        <f>Q56</f>
        <v>0</v>
      </c>
      <c r="AE56" s="43" t="s">
        <v>105</v>
      </c>
      <c r="AF56" s="324"/>
      <c r="AG56" s="324"/>
      <c r="AH56" s="324"/>
      <c r="AI56" s="324"/>
      <c r="AJ56" s="324"/>
      <c r="AK56" s="446"/>
      <c r="AL56" s="325"/>
      <c r="AM56" s="425"/>
      <c r="AN56" s="503">
        <f t="shared" si="0"/>
        <v>0</v>
      </c>
    </row>
    <row r="57" spans="1:40" ht="12.75">
      <c r="A57" s="715"/>
      <c r="B57" s="62" t="s">
        <v>96</v>
      </c>
      <c r="C57" s="104" t="s">
        <v>170</v>
      </c>
      <c r="D57" s="87"/>
      <c r="E57" s="88"/>
      <c r="F57" s="48" t="s">
        <v>106</v>
      </c>
      <c r="G57" s="498">
        <f>G56*$E56</f>
        <v>0</v>
      </c>
      <c r="H57" s="498">
        <f>H56*$E56</f>
        <v>0</v>
      </c>
      <c r="I57" s="498">
        <f>I56*$E56</f>
        <v>0</v>
      </c>
      <c r="J57" s="498">
        <f>J56*$E56</f>
        <v>0</v>
      </c>
      <c r="K57" s="499">
        <f>K56*$E56</f>
        <v>0</v>
      </c>
      <c r="L57" s="35"/>
      <c r="M57" s="715"/>
      <c r="N57" s="62" t="s">
        <v>96</v>
      </c>
      <c r="O57" s="104" t="s">
        <v>170</v>
      </c>
      <c r="P57" s="87"/>
      <c r="Q57" s="88"/>
      <c r="R57" s="48" t="s">
        <v>106</v>
      </c>
      <c r="S57" s="498">
        <f aca="true" t="shared" si="45" ref="S57:X57">S56*$E56</f>
        <v>0</v>
      </c>
      <c r="T57" s="498">
        <f t="shared" si="45"/>
        <v>0</v>
      </c>
      <c r="U57" s="498">
        <f t="shared" si="45"/>
        <v>0</v>
      </c>
      <c r="V57" s="498">
        <f t="shared" si="45"/>
        <v>0</v>
      </c>
      <c r="W57" s="500">
        <f t="shared" si="45"/>
        <v>0</v>
      </c>
      <c r="X57" s="501">
        <f t="shared" si="45"/>
        <v>0</v>
      </c>
      <c r="Y57" s="426"/>
      <c r="Z57" s="715"/>
      <c r="AA57" s="62" t="s">
        <v>96</v>
      </c>
      <c r="AB57" s="104" t="s">
        <v>170</v>
      </c>
      <c r="AC57" s="87"/>
      <c r="AD57" s="88"/>
      <c r="AE57" s="48" t="s">
        <v>106</v>
      </c>
      <c r="AF57" s="498">
        <f aca="true" t="shared" si="46" ref="AF57:AK57">AF56*$E56</f>
        <v>0</v>
      </c>
      <c r="AG57" s="498">
        <f t="shared" si="46"/>
        <v>0</v>
      </c>
      <c r="AH57" s="498">
        <f t="shared" si="46"/>
        <v>0</v>
      </c>
      <c r="AI57" s="498">
        <f t="shared" si="46"/>
        <v>0</v>
      </c>
      <c r="AJ57" s="500">
        <f t="shared" si="46"/>
        <v>0</v>
      </c>
      <c r="AK57" s="502">
        <f t="shared" si="46"/>
        <v>0</v>
      </c>
      <c r="AL57" s="499">
        <f>AL56*$E56</f>
        <v>0</v>
      </c>
      <c r="AM57" s="426"/>
      <c r="AN57" s="503">
        <f t="shared" si="0"/>
        <v>0</v>
      </c>
    </row>
    <row r="58" spans="1:40" ht="12.75">
      <c r="A58" s="41"/>
      <c r="B58" s="62"/>
      <c r="C58" s="716" t="s">
        <v>198</v>
      </c>
      <c r="D58" s="86">
        <f>RESUMO!$C28</f>
        <v>0</v>
      </c>
      <c r="E58" s="82">
        <f>IF(D58=0,0,RESUMO!D28)</f>
        <v>0</v>
      </c>
      <c r="F58" s="43" t="s">
        <v>105</v>
      </c>
      <c r="G58" s="324"/>
      <c r="H58" s="324"/>
      <c r="I58" s="324"/>
      <c r="J58" s="324"/>
      <c r="K58" s="325"/>
      <c r="L58" s="35"/>
      <c r="M58" s="41"/>
      <c r="N58" s="62"/>
      <c r="O58" s="716" t="str">
        <f>C58</f>
        <v>9.3 -  Habite-se, INSS e Averbação</v>
      </c>
      <c r="P58" s="86">
        <f>RESUMO!$C28</f>
        <v>0</v>
      </c>
      <c r="Q58" s="82">
        <f>E58</f>
        <v>0</v>
      </c>
      <c r="R58" s="43" t="s">
        <v>105</v>
      </c>
      <c r="S58" s="324"/>
      <c r="T58" s="324"/>
      <c r="U58" s="324"/>
      <c r="V58" s="324"/>
      <c r="W58" s="324"/>
      <c r="X58" s="326"/>
      <c r="Y58" s="425"/>
      <c r="Z58" s="41"/>
      <c r="AA58" s="62"/>
      <c r="AB58" s="716" t="str">
        <f>O58</f>
        <v>9.3 -  Habite-se, INSS e Averbação</v>
      </c>
      <c r="AC58" s="86">
        <f>RESUMO!$C28</f>
        <v>0</v>
      </c>
      <c r="AD58" s="82">
        <f>Q58</f>
        <v>0</v>
      </c>
      <c r="AE58" s="43" t="s">
        <v>105</v>
      </c>
      <c r="AF58" s="324"/>
      <c r="AG58" s="324"/>
      <c r="AH58" s="324"/>
      <c r="AI58" s="324"/>
      <c r="AJ58" s="324"/>
      <c r="AK58" s="446"/>
      <c r="AL58" s="325"/>
      <c r="AM58" s="425"/>
      <c r="AN58" s="503">
        <f t="shared" si="0"/>
        <v>0</v>
      </c>
    </row>
    <row r="59" spans="1:40" ht="12.75">
      <c r="A59" s="41"/>
      <c r="B59" s="64"/>
      <c r="C59" s="717"/>
      <c r="D59" s="89"/>
      <c r="E59" s="90"/>
      <c r="F59" s="48" t="s">
        <v>106</v>
      </c>
      <c r="G59" s="498">
        <f>G58*$E58</f>
        <v>0</v>
      </c>
      <c r="H59" s="498">
        <f>H58*$E58</f>
        <v>0</v>
      </c>
      <c r="I59" s="498">
        <f>I58*$E58</f>
        <v>0</v>
      </c>
      <c r="J59" s="498">
        <f>J58*$E58</f>
        <v>0</v>
      </c>
      <c r="K59" s="499">
        <f>K58*$E58</f>
        <v>0</v>
      </c>
      <c r="L59" s="35"/>
      <c r="M59" s="41"/>
      <c r="N59" s="64"/>
      <c r="O59" s="717"/>
      <c r="P59" s="89"/>
      <c r="Q59" s="90"/>
      <c r="R59" s="48" t="s">
        <v>106</v>
      </c>
      <c r="S59" s="498">
        <f aca="true" t="shared" si="47" ref="S59:X59">S58*$E58</f>
        <v>0</v>
      </c>
      <c r="T59" s="498">
        <f t="shared" si="47"/>
        <v>0</v>
      </c>
      <c r="U59" s="498">
        <f t="shared" si="47"/>
        <v>0</v>
      </c>
      <c r="V59" s="498">
        <f t="shared" si="47"/>
        <v>0</v>
      </c>
      <c r="W59" s="500">
        <f t="shared" si="47"/>
        <v>0</v>
      </c>
      <c r="X59" s="501">
        <f t="shared" si="47"/>
        <v>0</v>
      </c>
      <c r="Y59" s="426"/>
      <c r="Z59" s="41"/>
      <c r="AA59" s="64"/>
      <c r="AB59" s="717"/>
      <c r="AC59" s="89"/>
      <c r="AD59" s="90"/>
      <c r="AE59" s="48" t="s">
        <v>106</v>
      </c>
      <c r="AF59" s="498">
        <f aca="true" t="shared" si="48" ref="AF59:AK59">AF58*$E58</f>
        <v>0</v>
      </c>
      <c r="AG59" s="498">
        <f t="shared" si="48"/>
        <v>0</v>
      </c>
      <c r="AH59" s="498">
        <f t="shared" si="48"/>
        <v>0</v>
      </c>
      <c r="AI59" s="498">
        <f t="shared" si="48"/>
        <v>0</v>
      </c>
      <c r="AJ59" s="500">
        <f t="shared" si="48"/>
        <v>0</v>
      </c>
      <c r="AK59" s="502">
        <f t="shared" si="48"/>
        <v>0</v>
      </c>
      <c r="AL59" s="499">
        <f>AL58*$E58</f>
        <v>0</v>
      </c>
      <c r="AM59" s="426"/>
      <c r="AN59" s="503">
        <f t="shared" si="0"/>
        <v>0</v>
      </c>
    </row>
    <row r="60" spans="1:39" ht="12.75">
      <c r="A60" s="65" t="s">
        <v>144</v>
      </c>
      <c r="B60" s="106"/>
      <c r="C60" s="107"/>
      <c r="D60" s="66">
        <f>SUM(D12:D59)</f>
        <v>0</v>
      </c>
      <c r="E60" s="67">
        <f>SUM(E12:E59)</f>
        <v>0</v>
      </c>
      <c r="F60" s="69"/>
      <c r="G60" s="69"/>
      <c r="H60" s="70"/>
      <c r="I60" s="70"/>
      <c r="J60" s="70"/>
      <c r="K60" s="71"/>
      <c r="L60" s="35"/>
      <c r="M60" s="65" t="s">
        <v>144</v>
      </c>
      <c r="N60" s="106"/>
      <c r="O60" s="107"/>
      <c r="P60" s="66">
        <f>SUM(P12:P59)</f>
        <v>0</v>
      </c>
      <c r="Q60" s="67">
        <f>SUM(Q12:Q59)</f>
        <v>0</v>
      </c>
      <c r="R60" s="69"/>
      <c r="S60" s="68"/>
      <c r="T60" s="69"/>
      <c r="U60" s="70"/>
      <c r="V60" s="70"/>
      <c r="W60" s="70"/>
      <c r="X60" s="71"/>
      <c r="Y60" s="457"/>
      <c r="Z60" s="65" t="s">
        <v>144</v>
      </c>
      <c r="AA60" s="106"/>
      <c r="AB60" s="107"/>
      <c r="AC60" s="66">
        <f>SUM(AC12:AC59)</f>
        <v>0</v>
      </c>
      <c r="AD60" s="67">
        <f>SUM(AD12:AD59)</f>
        <v>0</v>
      </c>
      <c r="AE60" s="69"/>
      <c r="AF60" s="68"/>
      <c r="AG60" s="69"/>
      <c r="AH60" s="70"/>
      <c r="AI60" s="70"/>
      <c r="AJ60" s="70"/>
      <c r="AK60" s="447"/>
      <c r="AL60" s="452"/>
      <c r="AM60" s="50"/>
    </row>
    <row r="61" spans="1:39" ht="12.75">
      <c r="A61" s="72" t="s">
        <v>129</v>
      </c>
      <c r="B61" s="50"/>
      <c r="C61" s="73"/>
      <c r="D61" s="718" t="s">
        <v>130</v>
      </c>
      <c r="E61" s="74" t="s">
        <v>147</v>
      </c>
      <c r="F61" s="91" t="s">
        <v>7</v>
      </c>
      <c r="G61" s="93">
        <f>G13+G15+G17+G19+G21+G23+G25+G27+G29+G31+G33+G35+G37+G39+G41+G43+G45+G47+G49+G51+G53+G55+G57+G59</f>
        <v>0</v>
      </c>
      <c r="H61" s="93">
        <f>H13+H15+H17+H19+H21+H23+H25+H27+H29+H31+H33+H35+H37+H39+H41+H43+H45+H47+H49+H51+H53+H55+H57+H59</f>
        <v>0</v>
      </c>
      <c r="I61" s="93">
        <f>I13+I15+I17+I19+I21+I23+I25+I27+I29+I31+I33+I35+I37+I39+I41+I43+I45+I47+I49+I51+I53+I55+I57+I59</f>
        <v>0</v>
      </c>
      <c r="J61" s="93">
        <f>J13+J15+J17+J19+J21+J23+J25+J27+J29+J31+J33+J35+J37+J39+J41+J43+J45+J47+J49+J51+J53+J55+J57+J59</f>
        <v>0</v>
      </c>
      <c r="K61" s="94">
        <f>K13+K15+K17+K19+K21+K23+K25+K27+K29+K31+K33+K35+K37+K39+K41+K43+K45+K47+K49+K51+K53+K55+K57+K59</f>
        <v>0</v>
      </c>
      <c r="L61" s="35"/>
      <c r="M61" s="72" t="s">
        <v>129</v>
      </c>
      <c r="N61" s="50"/>
      <c r="O61" s="73"/>
      <c r="P61" s="718" t="s">
        <v>130</v>
      </c>
      <c r="Q61" s="74" t="s">
        <v>147</v>
      </c>
      <c r="R61" s="91" t="s">
        <v>7</v>
      </c>
      <c r="S61" s="93">
        <f aca="true" t="shared" si="49" ref="S61:X61">S13+S15+S17+S19+S21+S23+S25+S27+S29+S31+S33+S35+S37+S39+S41+S43+S45+S47+S49+S51+S53+S55+S57+S59</f>
        <v>0</v>
      </c>
      <c r="T61" s="93">
        <f t="shared" si="49"/>
        <v>0</v>
      </c>
      <c r="U61" s="93">
        <f t="shared" si="49"/>
        <v>0</v>
      </c>
      <c r="V61" s="93">
        <f t="shared" si="49"/>
        <v>0</v>
      </c>
      <c r="W61" s="93">
        <f t="shared" si="49"/>
        <v>0</v>
      </c>
      <c r="X61" s="318">
        <f t="shared" si="49"/>
        <v>0</v>
      </c>
      <c r="Y61" s="439"/>
      <c r="Z61" s="72" t="s">
        <v>129</v>
      </c>
      <c r="AA61" s="50"/>
      <c r="AB61" s="73"/>
      <c r="AC61" s="718" t="s">
        <v>130</v>
      </c>
      <c r="AD61" s="74" t="s">
        <v>147</v>
      </c>
      <c r="AE61" s="91" t="s">
        <v>7</v>
      </c>
      <c r="AF61" s="93">
        <f aca="true" t="shared" si="50" ref="AF61:AK61">AF13+AF15+AF17+AF19+AF21+AF23+AF25+AF27+AF29+AF31+AF33+AF35+AF37+AF39+AF41+AF43+AF45+AF47+AF49+AF51+AF53+AF55+AF57+AF59</f>
        <v>0</v>
      </c>
      <c r="AG61" s="93">
        <f t="shared" si="50"/>
        <v>0</v>
      </c>
      <c r="AH61" s="93">
        <f t="shared" si="50"/>
        <v>0</v>
      </c>
      <c r="AI61" s="93">
        <f t="shared" si="50"/>
        <v>0</v>
      </c>
      <c r="AJ61" s="93">
        <f t="shared" si="50"/>
        <v>0</v>
      </c>
      <c r="AK61" s="448">
        <f t="shared" si="50"/>
        <v>0</v>
      </c>
      <c r="AL61" s="94">
        <f>AL13+AL15+AL17+AL19+AL21+AL23+AL25+AL27+AL29+AL31+AL33+AL35+AL37+AL39+AL41+AL43+AL45+AL47+AL49+AL51+AL53+AL55+AL57+AL59</f>
        <v>0</v>
      </c>
      <c r="AM61" s="420"/>
    </row>
    <row r="62" spans="1:39" ht="12.75">
      <c r="A62" s="75"/>
      <c r="B62" s="76">
        <f>ORÇAMENTO!H9</f>
        <v>0</v>
      </c>
      <c r="C62" s="73" t="s">
        <v>414</v>
      </c>
      <c r="D62" s="719"/>
      <c r="E62" s="74" t="s">
        <v>131</v>
      </c>
      <c r="F62" s="92" t="s">
        <v>8</v>
      </c>
      <c r="G62" s="95">
        <f>G61*$D$60</f>
        <v>0</v>
      </c>
      <c r="H62" s="95">
        <f>H61*$D$60</f>
        <v>0</v>
      </c>
      <c r="I62" s="95">
        <f>I61*$D$60</f>
        <v>0</v>
      </c>
      <c r="J62" s="95">
        <f>J61*$D$60</f>
        <v>0</v>
      </c>
      <c r="K62" s="96">
        <f>K61*$D$60</f>
        <v>0</v>
      </c>
      <c r="L62" s="35"/>
      <c r="M62" s="75"/>
      <c r="N62" s="76">
        <f>B62</f>
        <v>0</v>
      </c>
      <c r="O62" s="73" t="str">
        <f>C62</f>
        <v>(10)</v>
      </c>
      <c r="P62" s="719"/>
      <c r="Q62" s="74" t="s">
        <v>131</v>
      </c>
      <c r="R62" s="92" t="s">
        <v>8</v>
      </c>
      <c r="S62" s="95">
        <f aca="true" t="shared" si="51" ref="S62:X62">S61*$D$60</f>
        <v>0</v>
      </c>
      <c r="T62" s="95">
        <f t="shared" si="51"/>
        <v>0</v>
      </c>
      <c r="U62" s="95">
        <f t="shared" si="51"/>
        <v>0</v>
      </c>
      <c r="V62" s="95">
        <f t="shared" si="51"/>
        <v>0</v>
      </c>
      <c r="W62" s="322">
        <f t="shared" si="51"/>
        <v>0</v>
      </c>
      <c r="X62" s="319">
        <f t="shared" si="51"/>
        <v>0</v>
      </c>
      <c r="Y62" s="440"/>
      <c r="Z62" s="75"/>
      <c r="AA62" s="76">
        <f>N62</f>
        <v>0</v>
      </c>
      <c r="AB62" s="73" t="s">
        <v>414</v>
      </c>
      <c r="AC62" s="719"/>
      <c r="AD62" s="74" t="s">
        <v>131</v>
      </c>
      <c r="AE62" s="92" t="s">
        <v>8</v>
      </c>
      <c r="AF62" s="95">
        <f aca="true" t="shared" si="52" ref="AF62:AK62">AF61*$D$60</f>
        <v>0</v>
      </c>
      <c r="AG62" s="95">
        <f t="shared" si="52"/>
        <v>0</v>
      </c>
      <c r="AH62" s="95">
        <f t="shared" si="52"/>
        <v>0</v>
      </c>
      <c r="AI62" s="95">
        <f t="shared" si="52"/>
        <v>0</v>
      </c>
      <c r="AJ62" s="322">
        <f t="shared" si="52"/>
        <v>0</v>
      </c>
      <c r="AK62" s="449">
        <f t="shared" si="52"/>
        <v>0</v>
      </c>
      <c r="AL62" s="96">
        <f>AL61*$D$60</f>
        <v>0</v>
      </c>
      <c r="AM62" s="97"/>
    </row>
    <row r="63" spans="1:39" ht="12.75">
      <c r="A63" s="77" t="s">
        <v>132</v>
      </c>
      <c r="B63" s="50"/>
      <c r="C63" s="55"/>
      <c r="D63" s="718" t="s">
        <v>133</v>
      </c>
      <c r="E63" s="78" t="s">
        <v>147</v>
      </c>
      <c r="F63" s="91" t="s">
        <v>9</v>
      </c>
      <c r="G63" s="430">
        <f>IF(G61=0,0,G61)</f>
        <v>0</v>
      </c>
      <c r="H63" s="430">
        <f>IF(H61=0,0,H61+G63)</f>
        <v>0</v>
      </c>
      <c r="I63" s="93">
        <f>IF(I61=0,0,I61+H63)</f>
        <v>0</v>
      </c>
      <c r="J63" s="93">
        <f>IF(J61=0,0,J61+I63)</f>
        <v>0</v>
      </c>
      <c r="K63" s="94">
        <f>IF(K61=0,0,K61+J63)</f>
        <v>0</v>
      </c>
      <c r="L63" s="35"/>
      <c r="M63" s="77" t="s">
        <v>132</v>
      </c>
      <c r="N63" s="50"/>
      <c r="O63" s="55"/>
      <c r="P63" s="718" t="s">
        <v>133</v>
      </c>
      <c r="Q63" s="78" t="s">
        <v>147</v>
      </c>
      <c r="R63" s="91" t="s">
        <v>9</v>
      </c>
      <c r="S63" s="93">
        <f>IF(S61=0,0,S61+K63)</f>
        <v>0</v>
      </c>
      <c r="T63" s="93">
        <f>IF(T61=0,0,T61+S63)</f>
        <v>0</v>
      </c>
      <c r="U63" s="93">
        <f>IF(U61=0,0,U61+T63)</f>
        <v>0</v>
      </c>
      <c r="V63" s="93">
        <f>IF(V61=0,0,V61+U63)</f>
        <v>0</v>
      </c>
      <c r="W63" s="93">
        <f>IF(W61=0,0,W61+V63)</f>
        <v>0</v>
      </c>
      <c r="X63" s="318">
        <f>IF(X61=0,0,X61+W63)</f>
        <v>0</v>
      </c>
      <c r="Y63" s="439"/>
      <c r="Z63" s="77" t="s">
        <v>132</v>
      </c>
      <c r="AA63" s="50"/>
      <c r="AB63" s="55"/>
      <c r="AC63" s="718" t="s">
        <v>133</v>
      </c>
      <c r="AD63" s="78" t="s">
        <v>147</v>
      </c>
      <c r="AE63" s="91" t="s">
        <v>9</v>
      </c>
      <c r="AF63" s="93">
        <f>IF(AF61=0,0,AF61+X63)</f>
        <v>0</v>
      </c>
      <c r="AG63" s="93">
        <f aca="true" t="shared" si="53" ref="AG63:AL63">IF(AG61=0,0,AG61+AF63)</f>
        <v>0</v>
      </c>
      <c r="AH63" s="93">
        <f t="shared" si="53"/>
        <v>0</v>
      </c>
      <c r="AI63" s="93">
        <f t="shared" si="53"/>
        <v>0</v>
      </c>
      <c r="AJ63" s="93">
        <f t="shared" si="53"/>
        <v>0</v>
      </c>
      <c r="AK63" s="448">
        <f t="shared" si="53"/>
        <v>0</v>
      </c>
      <c r="AL63" s="94">
        <f t="shared" si="53"/>
        <v>0</v>
      </c>
      <c r="AM63" s="420"/>
    </row>
    <row r="64" spans="1:39" ht="12.75">
      <c r="A64" s="77"/>
      <c r="B64" s="50"/>
      <c r="C64" s="73" t="s">
        <v>67</v>
      </c>
      <c r="D64" s="719"/>
      <c r="E64" s="79" t="s">
        <v>131</v>
      </c>
      <c r="F64" s="92" t="s">
        <v>10</v>
      </c>
      <c r="G64" s="98">
        <f>IF(G61=0,0,G62)</f>
        <v>0</v>
      </c>
      <c r="H64" s="98">
        <f>IF(H61=0,0,H62+G64)</f>
        <v>0</v>
      </c>
      <c r="I64" s="98">
        <f>IF(I61=0,0,I62+H64)</f>
        <v>0</v>
      </c>
      <c r="J64" s="98">
        <f>IF(J61=0,0,J62+I64)</f>
        <v>0</v>
      </c>
      <c r="K64" s="99">
        <f>IF(K61=0,0,K62+J64)</f>
        <v>0</v>
      </c>
      <c r="L64" s="35"/>
      <c r="M64" s="77"/>
      <c r="N64" s="50"/>
      <c r="O64" s="73" t="str">
        <f>C64</f>
        <v>(11)</v>
      </c>
      <c r="P64" s="719"/>
      <c r="Q64" s="79" t="s">
        <v>131</v>
      </c>
      <c r="R64" s="92" t="s">
        <v>10</v>
      </c>
      <c r="S64" s="98">
        <f>IF(S61=0,0,S62+K64)</f>
        <v>0</v>
      </c>
      <c r="T64" s="98">
        <f>IF(T61=0,0,T62+S64)</f>
        <v>0</v>
      </c>
      <c r="U64" s="98">
        <f>IF(U61=0,0,U62+T64)</f>
        <v>0</v>
      </c>
      <c r="V64" s="98">
        <f>IF(V61=0,0,V62+U64)</f>
        <v>0</v>
      </c>
      <c r="W64" s="323">
        <f>IF(W61=0,0,W62+V64)</f>
        <v>0</v>
      </c>
      <c r="X64" s="320">
        <f>IF(X61=0,0,X62+W64)</f>
        <v>0</v>
      </c>
      <c r="Y64" s="441"/>
      <c r="Z64" s="77"/>
      <c r="AA64" s="50"/>
      <c r="AB64" s="73" t="str">
        <f>O64</f>
        <v>(11)</v>
      </c>
      <c r="AC64" s="719"/>
      <c r="AD64" s="79" t="s">
        <v>131</v>
      </c>
      <c r="AE64" s="92" t="s">
        <v>10</v>
      </c>
      <c r="AF64" s="98">
        <f>IF(AF61=0,0,AF62+X64)</f>
        <v>0</v>
      </c>
      <c r="AG64" s="98">
        <f aca="true" t="shared" si="54" ref="AG64:AL64">IF(AG61=0,0,AG62+AF64)</f>
        <v>0</v>
      </c>
      <c r="AH64" s="98">
        <f t="shared" si="54"/>
        <v>0</v>
      </c>
      <c r="AI64" s="98">
        <f t="shared" si="54"/>
        <v>0</v>
      </c>
      <c r="AJ64" s="323">
        <f t="shared" si="54"/>
        <v>0</v>
      </c>
      <c r="AK64" s="450">
        <f t="shared" si="54"/>
        <v>0</v>
      </c>
      <c r="AL64" s="453">
        <f t="shared" si="54"/>
        <v>0</v>
      </c>
      <c r="AM64" s="421"/>
    </row>
    <row r="65" spans="1:39" ht="12.75" customHeight="1">
      <c r="A65" s="77"/>
      <c r="B65" s="36" t="s">
        <v>134</v>
      </c>
      <c r="C65" s="479">
        <f>ORÇAMENTO!F9</f>
        <v>0</v>
      </c>
      <c r="D65" s="690" t="s">
        <v>399</v>
      </c>
      <c r="E65" s="691"/>
      <c r="F65" s="493"/>
      <c r="G65" s="493"/>
      <c r="H65" s="493"/>
      <c r="I65" s="493"/>
      <c r="J65" s="493"/>
      <c r="K65" s="494"/>
      <c r="L65" s="35"/>
      <c r="M65" s="77"/>
      <c r="N65" s="36" t="s">
        <v>134</v>
      </c>
      <c r="O65" s="479">
        <f>C65</f>
        <v>0</v>
      </c>
      <c r="P65" s="690" t="s">
        <v>398</v>
      </c>
      <c r="Q65" s="691"/>
      <c r="R65" s="486"/>
      <c r="S65" s="486"/>
      <c r="T65" s="486"/>
      <c r="U65" s="486"/>
      <c r="V65" s="486"/>
      <c r="W65" s="486"/>
      <c r="X65" s="487"/>
      <c r="Y65" s="442"/>
      <c r="Z65" s="77"/>
      <c r="AA65" s="36" t="s">
        <v>134</v>
      </c>
      <c r="AB65" s="80">
        <f>O65</f>
        <v>0</v>
      </c>
      <c r="AC65" s="690" t="s">
        <v>398</v>
      </c>
      <c r="AD65" s="691"/>
      <c r="AE65" s="486"/>
      <c r="AF65" s="486"/>
      <c r="AG65" s="486"/>
      <c r="AH65" s="486"/>
      <c r="AI65" s="486"/>
      <c r="AJ65" s="486"/>
      <c r="AK65" s="486"/>
      <c r="AL65" s="487"/>
      <c r="AM65" s="422"/>
    </row>
    <row r="66" spans="1:39" ht="12.75">
      <c r="A66" s="75"/>
      <c r="B66" s="46"/>
      <c r="C66" s="47"/>
      <c r="D66" s="488" t="s">
        <v>420</v>
      </c>
      <c r="E66" s="495"/>
      <c r="F66" s="495"/>
      <c r="G66" s="495"/>
      <c r="H66" s="495"/>
      <c r="I66" s="495"/>
      <c r="J66" s="495"/>
      <c r="K66" s="496"/>
      <c r="L66" s="35"/>
      <c r="M66" s="75"/>
      <c r="N66" s="46"/>
      <c r="O66" s="47"/>
      <c r="P66" s="488" t="s">
        <v>420</v>
      </c>
      <c r="Q66" s="489"/>
      <c r="R66" s="489"/>
      <c r="S66" s="489"/>
      <c r="T66" s="489"/>
      <c r="U66" s="489"/>
      <c r="V66" s="489"/>
      <c r="W66" s="489"/>
      <c r="X66" s="490"/>
      <c r="Y66" s="442"/>
      <c r="Z66" s="75"/>
      <c r="AA66" s="46"/>
      <c r="AB66" s="47"/>
      <c r="AC66" s="488" t="s">
        <v>420</v>
      </c>
      <c r="AD66" s="489"/>
      <c r="AE66" s="489"/>
      <c r="AF66" s="489"/>
      <c r="AG66" s="489"/>
      <c r="AH66" s="489"/>
      <c r="AI66" s="489"/>
      <c r="AJ66" s="489"/>
      <c r="AK66" s="489"/>
      <c r="AL66" s="490"/>
      <c r="AM66" s="423"/>
    </row>
    <row r="67" spans="1:39" ht="12.75">
      <c r="A67" s="77" t="s">
        <v>135</v>
      </c>
      <c r="B67" s="50"/>
      <c r="C67" s="52"/>
      <c r="D67" s="491" t="s">
        <v>154</v>
      </c>
      <c r="E67" s="495"/>
      <c r="F67" s="495"/>
      <c r="G67" s="495"/>
      <c r="H67" s="495"/>
      <c r="I67" s="495"/>
      <c r="J67" s="495"/>
      <c r="K67" s="496"/>
      <c r="L67" s="35"/>
      <c r="M67" s="77" t="s">
        <v>135</v>
      </c>
      <c r="N67" s="50"/>
      <c r="O67" s="52"/>
      <c r="P67" s="491" t="s">
        <v>154</v>
      </c>
      <c r="Q67" s="489"/>
      <c r="R67" s="489"/>
      <c r="S67" s="489"/>
      <c r="T67" s="489"/>
      <c r="U67" s="489"/>
      <c r="V67" s="489"/>
      <c r="W67" s="489"/>
      <c r="X67" s="490"/>
      <c r="Y67" s="442"/>
      <c r="Z67" s="77" t="s">
        <v>135</v>
      </c>
      <c r="AA67" s="50"/>
      <c r="AB67" s="52"/>
      <c r="AC67" s="491" t="s">
        <v>154</v>
      </c>
      <c r="AD67" s="489"/>
      <c r="AE67" s="489"/>
      <c r="AF67" s="489"/>
      <c r="AG67" s="489"/>
      <c r="AH67" s="489"/>
      <c r="AI67" s="489"/>
      <c r="AJ67" s="489"/>
      <c r="AK67" s="489"/>
      <c r="AL67" s="490"/>
      <c r="AM67" s="422"/>
    </row>
    <row r="68" spans="1:39" ht="13.5" thickBot="1">
      <c r="A68" s="480"/>
      <c r="B68" s="50"/>
      <c r="C68" s="73" t="s">
        <v>73</v>
      </c>
      <c r="D68" s="497"/>
      <c r="E68" s="495"/>
      <c r="F68" s="495"/>
      <c r="G68" s="495"/>
      <c r="H68" s="495"/>
      <c r="I68" s="495"/>
      <c r="J68" s="495"/>
      <c r="K68" s="496"/>
      <c r="L68" s="35"/>
      <c r="M68" s="480"/>
      <c r="N68" s="50"/>
      <c r="O68" s="73" t="str">
        <f>C68</f>
        <v>(12)</v>
      </c>
      <c r="P68" s="492"/>
      <c r="Q68" s="489"/>
      <c r="R68" s="489"/>
      <c r="S68" s="489"/>
      <c r="T68" s="489"/>
      <c r="U68" s="489"/>
      <c r="V68" s="489"/>
      <c r="W68" s="489"/>
      <c r="X68" s="490"/>
      <c r="Y68" s="442"/>
      <c r="Z68" s="480"/>
      <c r="AA68" s="50"/>
      <c r="AB68" s="73" t="str">
        <f>C68</f>
        <v>(12)</v>
      </c>
      <c r="AC68" s="492"/>
      <c r="AD68" s="489"/>
      <c r="AE68" s="489"/>
      <c r="AF68" s="489"/>
      <c r="AG68" s="489"/>
      <c r="AH68" s="489"/>
      <c r="AI68" s="489"/>
      <c r="AJ68" s="489"/>
      <c r="AK68" s="489"/>
      <c r="AL68" s="490"/>
      <c r="AM68" s="424"/>
    </row>
    <row r="69" spans="1:39" ht="13.5" thickTop="1">
      <c r="A69" s="689"/>
      <c r="B69" s="689"/>
      <c r="C69" s="481"/>
      <c r="D69" s="482"/>
      <c r="E69" s="482"/>
      <c r="F69" s="482"/>
      <c r="G69" s="482"/>
      <c r="H69" s="483"/>
      <c r="I69" s="482"/>
      <c r="J69" s="482"/>
      <c r="K69" s="482"/>
      <c r="L69" s="35"/>
      <c r="M69" s="153"/>
      <c r="N69" s="153"/>
      <c r="O69" s="481">
        <f>C69</f>
        <v>0</v>
      </c>
      <c r="P69" s="482"/>
      <c r="Q69" s="482"/>
      <c r="R69" s="482"/>
      <c r="S69" s="482"/>
      <c r="T69" s="482"/>
      <c r="U69" s="483"/>
      <c r="V69" s="482"/>
      <c r="W69" s="482"/>
      <c r="X69" s="482"/>
      <c r="Y69" s="443"/>
      <c r="Z69" s="689"/>
      <c r="AA69" s="689"/>
      <c r="AB69" s="481">
        <f>C69</f>
        <v>0</v>
      </c>
      <c r="AC69" s="482"/>
      <c r="AD69" s="482"/>
      <c r="AE69" s="482"/>
      <c r="AF69" s="482"/>
      <c r="AG69" s="482"/>
      <c r="AH69" s="483"/>
      <c r="AI69" s="482"/>
      <c r="AJ69" s="482"/>
      <c r="AK69" s="482"/>
      <c r="AL69" s="482"/>
      <c r="AM69" s="50"/>
    </row>
    <row r="70" spans="1:39" ht="12.75">
      <c r="A70" s="484"/>
      <c r="B70" s="35"/>
      <c r="D70" s="50"/>
      <c r="E70" s="50"/>
      <c r="F70" s="50"/>
      <c r="G70" s="35"/>
      <c r="H70" s="485"/>
      <c r="I70" s="50"/>
      <c r="J70" s="50"/>
      <c r="K70" s="50"/>
      <c r="L70" s="35"/>
      <c r="M70" s="484"/>
      <c r="N70" s="35"/>
      <c r="P70" s="50"/>
      <c r="Q70" s="50"/>
      <c r="R70" s="50"/>
      <c r="S70" s="35"/>
      <c r="T70" s="35"/>
      <c r="U70" s="485"/>
      <c r="V70" s="50"/>
      <c r="W70" s="50"/>
      <c r="X70" s="50"/>
      <c r="Y70" s="443"/>
      <c r="Z70" s="484"/>
      <c r="AA70" s="35"/>
      <c r="AB70" s="485"/>
      <c r="AC70" s="50"/>
      <c r="AD70" s="50"/>
      <c r="AE70" s="50"/>
      <c r="AF70" s="35"/>
      <c r="AG70" s="35"/>
      <c r="AH70" s="485"/>
      <c r="AI70" s="50"/>
      <c r="AJ70" s="50"/>
      <c r="AK70" s="50"/>
      <c r="AL70" s="50"/>
      <c r="AM70" s="50"/>
    </row>
    <row r="72" ht="12.75">
      <c r="D72" s="22"/>
    </row>
  </sheetData>
  <sheetProtection password="F6F1" sheet="1" objects="1" scenarios="1"/>
  <mergeCells count="52">
    <mergeCell ref="D63:D64"/>
    <mergeCell ref="AC63:AC64"/>
    <mergeCell ref="G10:K10"/>
    <mergeCell ref="D10:D11"/>
    <mergeCell ref="E10:F11"/>
    <mergeCell ref="M10:O11"/>
    <mergeCell ref="D6:G6"/>
    <mergeCell ref="M6:O6"/>
    <mergeCell ref="M7:O7"/>
    <mergeCell ref="D65:E65"/>
    <mergeCell ref="AC65:AD65"/>
    <mergeCell ref="AN9:AN11"/>
    <mergeCell ref="P10:P11"/>
    <mergeCell ref="Q10:R11"/>
    <mergeCell ref="P61:P62"/>
    <mergeCell ref="P63:P64"/>
    <mergeCell ref="M8:N8"/>
    <mergeCell ref="A9:B9"/>
    <mergeCell ref="M9:N9"/>
    <mergeCell ref="A10:C11"/>
    <mergeCell ref="A2:K2"/>
    <mergeCell ref="M2:X2"/>
    <mergeCell ref="A8:B8"/>
    <mergeCell ref="A7:C7"/>
    <mergeCell ref="I7:K7"/>
    <mergeCell ref="V7:X7"/>
    <mergeCell ref="B40:B45"/>
    <mergeCell ref="N40:N45"/>
    <mergeCell ref="AC61:AC62"/>
    <mergeCell ref="A56:A57"/>
    <mergeCell ref="C58:C59"/>
    <mergeCell ref="M56:M57"/>
    <mergeCell ref="O58:O59"/>
    <mergeCell ref="A40:A45"/>
    <mergeCell ref="M40:M45"/>
    <mergeCell ref="D61:D62"/>
    <mergeCell ref="AC10:AC11"/>
    <mergeCell ref="AD10:AE11"/>
    <mergeCell ref="Z40:Z45"/>
    <mergeCell ref="AA40:AA45"/>
    <mergeCell ref="Z56:Z57"/>
    <mergeCell ref="AB58:AB59"/>
    <mergeCell ref="Z69:AA69"/>
    <mergeCell ref="A69:B69"/>
    <mergeCell ref="P65:Q65"/>
    <mergeCell ref="Z2:AK2"/>
    <mergeCell ref="Z6:AB6"/>
    <mergeCell ref="Z7:AB7"/>
    <mergeCell ref="AI7:AK7"/>
    <mergeCell ref="Z8:AA8"/>
    <mergeCell ref="Z9:AA9"/>
    <mergeCell ref="Z10:AB11"/>
  </mergeCells>
  <conditionalFormatting sqref="AN12">
    <cfRule type="cellIs" priority="146" dxfId="2" operator="notEqual" stopIfTrue="1">
      <formula>1</formula>
    </cfRule>
  </conditionalFormatting>
  <conditionalFormatting sqref="AN13">
    <cfRule type="cellIs" priority="1" dxfId="1" operator="equal" stopIfTrue="1">
      <formula>Q12</formula>
    </cfRule>
    <cfRule type="cellIs" priority="2" dxfId="0" operator="notEqual" stopIfTrue="1">
      <formula>Q12</formula>
    </cfRule>
  </conditionalFormatting>
  <conditionalFormatting sqref="AN14">
    <cfRule type="cellIs" priority="123" dxfId="2" operator="notEqual" stopIfTrue="1">
      <formula>1</formula>
    </cfRule>
  </conditionalFormatting>
  <conditionalFormatting sqref="AN15">
    <cfRule type="cellIs" priority="5" dxfId="1" operator="equal" stopIfTrue="1">
      <formula>Q14</formula>
    </cfRule>
    <cfRule type="cellIs" priority="6" dxfId="0" operator="notEqual" stopIfTrue="1">
      <formula>Q14</formula>
    </cfRule>
  </conditionalFormatting>
  <conditionalFormatting sqref="AN16">
    <cfRule type="cellIs" priority="122" dxfId="2" operator="notEqual" stopIfTrue="1">
      <formula>1</formula>
    </cfRule>
  </conditionalFormatting>
  <conditionalFormatting sqref="AN17">
    <cfRule type="cellIs" priority="51" dxfId="1" operator="equal" stopIfTrue="1">
      <formula>Q16</formula>
    </cfRule>
    <cfRule type="cellIs" priority="52" dxfId="0" operator="notEqual" stopIfTrue="1">
      <formula>Q16</formula>
    </cfRule>
  </conditionalFormatting>
  <conditionalFormatting sqref="AN18">
    <cfRule type="cellIs" priority="121" dxfId="2" operator="notEqual" stopIfTrue="1">
      <formula>1</formula>
    </cfRule>
  </conditionalFormatting>
  <conditionalFormatting sqref="AN19">
    <cfRule type="cellIs" priority="49" dxfId="1" operator="equal" stopIfTrue="1">
      <formula>Q18</formula>
    </cfRule>
    <cfRule type="cellIs" priority="50" dxfId="0" operator="notEqual" stopIfTrue="1">
      <formula>Q18</formula>
    </cfRule>
  </conditionalFormatting>
  <conditionalFormatting sqref="AN20">
    <cfRule type="cellIs" priority="120" dxfId="2" operator="notEqual" stopIfTrue="1">
      <formula>1</formula>
    </cfRule>
  </conditionalFormatting>
  <conditionalFormatting sqref="AN21">
    <cfRule type="cellIs" priority="47" dxfId="1" operator="equal" stopIfTrue="1">
      <formula>Q20</formula>
    </cfRule>
    <cfRule type="cellIs" priority="48" dxfId="0" operator="notEqual" stopIfTrue="1">
      <formula>Q20</formula>
    </cfRule>
  </conditionalFormatting>
  <conditionalFormatting sqref="AN22">
    <cfRule type="cellIs" priority="119" dxfId="2" operator="notEqual" stopIfTrue="1">
      <formula>1</formula>
    </cfRule>
  </conditionalFormatting>
  <conditionalFormatting sqref="AN23">
    <cfRule type="cellIs" priority="45" dxfId="1" operator="equal" stopIfTrue="1">
      <formula>Q22</formula>
    </cfRule>
    <cfRule type="cellIs" priority="46" dxfId="0" operator="notEqual" stopIfTrue="1">
      <formula>Q22</formula>
    </cfRule>
  </conditionalFormatting>
  <conditionalFormatting sqref="AN24">
    <cfRule type="cellIs" priority="118" dxfId="2" operator="notEqual" stopIfTrue="1">
      <formula>1</formula>
    </cfRule>
  </conditionalFormatting>
  <conditionalFormatting sqref="AN25">
    <cfRule type="cellIs" priority="43" dxfId="1" operator="equal" stopIfTrue="1">
      <formula>Q24</formula>
    </cfRule>
    <cfRule type="cellIs" priority="44" dxfId="0" operator="notEqual" stopIfTrue="1">
      <formula>Q24</formula>
    </cfRule>
  </conditionalFormatting>
  <conditionalFormatting sqref="AN26">
    <cfRule type="cellIs" priority="117" dxfId="2" operator="notEqual" stopIfTrue="1">
      <formula>1</formula>
    </cfRule>
  </conditionalFormatting>
  <conditionalFormatting sqref="AN27">
    <cfRule type="cellIs" priority="41" dxfId="1" operator="equal" stopIfTrue="1">
      <formula>Q26</formula>
    </cfRule>
    <cfRule type="cellIs" priority="42" dxfId="0" operator="notEqual" stopIfTrue="1">
      <formula>Q26</formula>
    </cfRule>
  </conditionalFormatting>
  <conditionalFormatting sqref="AN28">
    <cfRule type="cellIs" priority="116" dxfId="2" operator="notEqual" stopIfTrue="1">
      <formula>1</formula>
    </cfRule>
  </conditionalFormatting>
  <conditionalFormatting sqref="AN29">
    <cfRule type="cellIs" priority="39" dxfId="1" operator="equal" stopIfTrue="1">
      <formula>Q28</formula>
    </cfRule>
    <cfRule type="cellIs" priority="40" dxfId="0" operator="notEqual" stopIfTrue="1">
      <formula>Q28</formula>
    </cfRule>
  </conditionalFormatting>
  <conditionalFormatting sqref="AN30">
    <cfRule type="cellIs" priority="115" dxfId="2" operator="notEqual" stopIfTrue="1">
      <formula>1</formula>
    </cfRule>
  </conditionalFormatting>
  <conditionalFormatting sqref="AN31">
    <cfRule type="cellIs" priority="37" dxfId="1" operator="equal" stopIfTrue="1">
      <formula>Q30</formula>
    </cfRule>
    <cfRule type="cellIs" priority="38" dxfId="0" operator="notEqual" stopIfTrue="1">
      <formula>Q30</formula>
    </cfRule>
  </conditionalFormatting>
  <conditionalFormatting sqref="AN32">
    <cfRule type="cellIs" priority="114" dxfId="2" operator="notEqual" stopIfTrue="1">
      <formula>1</formula>
    </cfRule>
  </conditionalFormatting>
  <conditionalFormatting sqref="AN33">
    <cfRule type="cellIs" priority="35" dxfId="1" operator="equal" stopIfTrue="1">
      <formula>Q32</formula>
    </cfRule>
    <cfRule type="cellIs" priority="36" dxfId="0" operator="notEqual" stopIfTrue="1">
      <formula>Q32</formula>
    </cfRule>
  </conditionalFormatting>
  <conditionalFormatting sqref="AN34">
    <cfRule type="cellIs" priority="113" dxfId="2" operator="notEqual" stopIfTrue="1">
      <formula>1</formula>
    </cfRule>
  </conditionalFormatting>
  <conditionalFormatting sqref="AN35">
    <cfRule type="cellIs" priority="33" dxfId="1" operator="equal" stopIfTrue="1">
      <formula>Q34</formula>
    </cfRule>
    <cfRule type="cellIs" priority="34" dxfId="0" operator="notEqual" stopIfTrue="1">
      <formula>Q34</formula>
    </cfRule>
  </conditionalFormatting>
  <conditionalFormatting sqref="AN36">
    <cfRule type="cellIs" priority="112" dxfId="2" operator="notEqual" stopIfTrue="1">
      <formula>1</formula>
    </cfRule>
  </conditionalFormatting>
  <conditionalFormatting sqref="AN37">
    <cfRule type="cellIs" priority="31" dxfId="1" operator="equal" stopIfTrue="1">
      <formula>Q36</formula>
    </cfRule>
    <cfRule type="cellIs" priority="32" dxfId="0" operator="notEqual" stopIfTrue="1">
      <formula>Q36</formula>
    </cfRule>
  </conditionalFormatting>
  <conditionalFormatting sqref="AN38">
    <cfRule type="cellIs" priority="111" dxfId="2" operator="notEqual" stopIfTrue="1">
      <formula>1</formula>
    </cfRule>
  </conditionalFormatting>
  <conditionalFormatting sqref="AN39">
    <cfRule type="cellIs" priority="29" dxfId="1" operator="equal" stopIfTrue="1">
      <formula>Q38</formula>
    </cfRule>
    <cfRule type="cellIs" priority="30" dxfId="0" operator="notEqual" stopIfTrue="1">
      <formula>Q38</formula>
    </cfRule>
  </conditionalFormatting>
  <conditionalFormatting sqref="AN40">
    <cfRule type="cellIs" priority="110" dxfId="2" operator="notEqual" stopIfTrue="1">
      <formula>1</formula>
    </cfRule>
  </conditionalFormatting>
  <conditionalFormatting sqref="AN41">
    <cfRule type="cellIs" priority="27" dxfId="1" operator="equal" stopIfTrue="1">
      <formula>Q40</formula>
    </cfRule>
    <cfRule type="cellIs" priority="28" dxfId="0" operator="notEqual" stopIfTrue="1">
      <formula>Q40</formula>
    </cfRule>
  </conditionalFormatting>
  <conditionalFormatting sqref="AN42">
    <cfRule type="cellIs" priority="109" dxfId="2" operator="notEqual" stopIfTrue="1">
      <formula>1</formula>
    </cfRule>
  </conditionalFormatting>
  <conditionalFormatting sqref="AN43">
    <cfRule type="cellIs" priority="25" dxfId="1" operator="equal" stopIfTrue="1">
      <formula>Q42</formula>
    </cfRule>
    <cfRule type="cellIs" priority="26" dxfId="0" operator="notEqual" stopIfTrue="1">
      <formula>Q42</formula>
    </cfRule>
  </conditionalFormatting>
  <conditionalFormatting sqref="AN44">
    <cfRule type="cellIs" priority="108" dxfId="2" operator="notEqual" stopIfTrue="1">
      <formula>1</formula>
    </cfRule>
  </conditionalFormatting>
  <conditionalFormatting sqref="AN45">
    <cfRule type="cellIs" priority="23" dxfId="1" operator="equal" stopIfTrue="1">
      <formula>Q44</formula>
    </cfRule>
    <cfRule type="cellIs" priority="24" dxfId="0" operator="notEqual" stopIfTrue="1">
      <formula>Q44</formula>
    </cfRule>
  </conditionalFormatting>
  <conditionalFormatting sqref="AN46">
    <cfRule type="cellIs" priority="107" dxfId="2" operator="notEqual" stopIfTrue="1">
      <formula>1</formula>
    </cfRule>
  </conditionalFormatting>
  <conditionalFormatting sqref="AN47">
    <cfRule type="cellIs" priority="21" dxfId="1" operator="equal" stopIfTrue="1">
      <formula>Q46</formula>
    </cfRule>
    <cfRule type="cellIs" priority="22" dxfId="0" operator="notEqual" stopIfTrue="1">
      <formula>Q46</formula>
    </cfRule>
  </conditionalFormatting>
  <conditionalFormatting sqref="AN48">
    <cfRule type="cellIs" priority="106" dxfId="2" operator="notEqual" stopIfTrue="1">
      <formula>1</formula>
    </cfRule>
  </conditionalFormatting>
  <conditionalFormatting sqref="AN49">
    <cfRule type="cellIs" priority="19" dxfId="1" operator="equal" stopIfTrue="1">
      <formula>Q48</formula>
    </cfRule>
    <cfRule type="cellIs" priority="20" dxfId="0" operator="notEqual" stopIfTrue="1">
      <formula>Q48</formula>
    </cfRule>
  </conditionalFormatting>
  <conditionalFormatting sqref="AN50">
    <cfRule type="cellIs" priority="105" dxfId="2" operator="notEqual" stopIfTrue="1">
      <formula>1</formula>
    </cfRule>
  </conditionalFormatting>
  <conditionalFormatting sqref="AN51">
    <cfRule type="cellIs" priority="17" dxfId="1" operator="equal" stopIfTrue="1">
      <formula>Q50</formula>
    </cfRule>
    <cfRule type="cellIs" priority="18" dxfId="0" operator="notEqual" stopIfTrue="1">
      <formula>Q50</formula>
    </cfRule>
  </conditionalFormatting>
  <conditionalFormatting sqref="AN52">
    <cfRule type="cellIs" priority="104" dxfId="2" operator="notEqual" stopIfTrue="1">
      <formula>1</formula>
    </cfRule>
  </conditionalFormatting>
  <conditionalFormatting sqref="AN53">
    <cfRule type="cellIs" priority="15" dxfId="1" operator="equal" stopIfTrue="1">
      <formula>Q52</formula>
    </cfRule>
    <cfRule type="cellIs" priority="16" dxfId="0" operator="notEqual" stopIfTrue="1">
      <formula>Q52</formula>
    </cfRule>
  </conditionalFormatting>
  <conditionalFormatting sqref="AN54">
    <cfRule type="cellIs" priority="103" dxfId="2" operator="notEqual" stopIfTrue="1">
      <formula>1</formula>
    </cfRule>
  </conditionalFormatting>
  <conditionalFormatting sqref="AN55">
    <cfRule type="cellIs" priority="13" dxfId="1" operator="equal" stopIfTrue="1">
      <formula>Q54</formula>
    </cfRule>
    <cfRule type="cellIs" priority="14" dxfId="0" operator="notEqual" stopIfTrue="1">
      <formula>Q54</formula>
    </cfRule>
  </conditionalFormatting>
  <conditionalFormatting sqref="AN56">
    <cfRule type="cellIs" priority="102" dxfId="2" operator="notEqual" stopIfTrue="1">
      <formula>1</formula>
    </cfRule>
  </conditionalFormatting>
  <conditionalFormatting sqref="AN57">
    <cfRule type="cellIs" priority="11" dxfId="1" operator="equal" stopIfTrue="1">
      <formula>Q56</formula>
    </cfRule>
    <cfRule type="cellIs" priority="12" dxfId="0" operator="notEqual" stopIfTrue="1">
      <formula>Q56</formula>
    </cfRule>
  </conditionalFormatting>
  <conditionalFormatting sqref="AN58">
    <cfRule type="cellIs" priority="101" dxfId="2" operator="notEqual" stopIfTrue="1">
      <formula>1</formula>
    </cfRule>
  </conditionalFormatting>
  <conditionalFormatting sqref="AN59">
    <cfRule type="cellIs" priority="9" dxfId="1" operator="equal" stopIfTrue="1">
      <formula>Q58</formula>
    </cfRule>
    <cfRule type="cellIs" priority="10" dxfId="0" operator="notEqual" stopIfTrue="1">
      <formula>Q58</formula>
    </cfRule>
  </conditionalFormatting>
  <printOptions horizontalCentered="1" verticalCentered="1"/>
  <pageMargins left="0.1968503937007874" right="0" top="0.1968503937007874" bottom="0.2755905511811024" header="0.5118110236220472" footer="0.5118110236220472"/>
  <pageSetup horizontalDpi="300" verticalDpi="300" orientation="portrait" paperSize="9" scale="70" r:id="rId2"/>
  <headerFooter alignWithMargins="0">
    <oddFooter>&amp;LCriado em 20/05/2023
Modificado em 12/07/2023&amp;C
&amp;1#&amp;"Calibri"&amp;10&amp;K000000 Ostensivo</oddFooter>
  </headerFooter>
  <colBreaks count="3" manualBreakCount="3">
    <brk id="11" max="69" man="1"/>
    <brk id="24" max="69" man="1"/>
    <brk id="38" max="69" man="1"/>
  </colBreaks>
  <ignoredErrors>
    <ignoredError sqref="P58 AC58 AN14 AN16 AN18 AN20 AN22 AN24 AN26 AN28 AN30 AN32 AN34 AN36 AN38 AN40 AN42 AN44 AN46 AN48 AN50 AN52 AN54 AN56" formula="1"/>
    <ignoredError sqref="S13:X19 G13 G19:K27 G18:H18 S21:X21 W20:X20 S23:X23 W22:X22 S31:X31 W30:X30 S33:X33 S32 S35:X35 W34:X34 G49:K57 S49:X49 U48:X48 S47:X47 W46:X46 S59:X59 H59:K59 S45:X45 V44:X44 S43:X43 V42:X42 S41:X41 V40:X40 G39:K39 I38:K38 S39:X39 S38:T38 G41:K45 G40:I40 S37:X37 S36:W36 G15:K15 I14:K14 G17:K17 G16 G29:K37 G28 I28:K28 S25:X25 S24:W24 S27:X27 U26:X26 S29:X29 U28:X28 S51:X51 T50:X50 S53:X57 S52:V52 G47:K47 AF13:AL13 AF12:AK12 AF15:AL59 AF14:AJ14 H13:K13" unlockedFormula="1"/>
    <ignoredError sqref="F12:F59 AE12:AE59 AE61:AE64 R61:R64 R12:R59 F61:F6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67"/>
  <sheetViews>
    <sheetView zoomScalePageLayoutView="0" workbookViewId="0" topLeftCell="A7">
      <selection activeCell="B28" sqref="B28"/>
    </sheetView>
  </sheetViews>
  <sheetFormatPr defaultColWidth="9.33203125" defaultRowHeight="12.75"/>
  <sheetData>
    <row r="1" ht="12.75">
      <c r="B1" s="391" t="s">
        <v>302</v>
      </c>
    </row>
    <row r="2" ht="12.75">
      <c r="B2" s="128" t="s">
        <v>303</v>
      </c>
    </row>
    <row r="3" ht="12.75">
      <c r="B3" s="128" t="s">
        <v>304</v>
      </c>
    </row>
    <row r="5" ht="12.75">
      <c r="B5" s="391" t="s">
        <v>289</v>
      </c>
    </row>
    <row r="6" ht="12.75">
      <c r="B6" s="128" t="s">
        <v>290</v>
      </c>
    </row>
    <row r="7" ht="12.75">
      <c r="B7" s="128" t="s">
        <v>291</v>
      </c>
    </row>
    <row r="8" ht="12.75">
      <c r="B8" s="128" t="s">
        <v>292</v>
      </c>
    </row>
    <row r="9" ht="12.75">
      <c r="B9" s="128" t="s">
        <v>396</v>
      </c>
    </row>
    <row r="10" ht="12.75">
      <c r="B10" s="128" t="s">
        <v>293</v>
      </c>
    </row>
    <row r="11" ht="12.75">
      <c r="B11" s="128" t="s">
        <v>294</v>
      </c>
    </row>
    <row r="12" ht="12.75">
      <c r="B12" s="128" t="s">
        <v>295</v>
      </c>
    </row>
    <row r="14" spans="2:3" ht="12.75">
      <c r="B14" s="391" t="s">
        <v>309</v>
      </c>
      <c r="C14" s="128" t="s">
        <v>312</v>
      </c>
    </row>
    <row r="15" ht="12.75">
      <c r="B15" s="128" t="s">
        <v>315</v>
      </c>
    </row>
    <row r="16" ht="12.75">
      <c r="B16" s="128" t="s">
        <v>316</v>
      </c>
    </row>
    <row r="17" ht="12.75">
      <c r="B17" s="128" t="s">
        <v>317</v>
      </c>
    </row>
    <row r="18" ht="12.75">
      <c r="B18" s="128" t="s">
        <v>318</v>
      </c>
    </row>
    <row r="19" ht="12.75">
      <c r="B19" s="128" t="s">
        <v>284</v>
      </c>
    </row>
    <row r="20" ht="12.75">
      <c r="B20" s="128" t="s">
        <v>319</v>
      </c>
    </row>
    <row r="21" ht="12.75">
      <c r="B21" s="128" t="s">
        <v>320</v>
      </c>
    </row>
    <row r="22" ht="12.75">
      <c r="B22" s="128" t="s">
        <v>313</v>
      </c>
    </row>
    <row r="23" ht="12.75">
      <c r="B23" s="128" t="s">
        <v>314</v>
      </c>
    </row>
    <row r="24" ht="12.75">
      <c r="B24" s="128" t="s">
        <v>403</v>
      </c>
    </row>
    <row r="25" ht="12.75">
      <c r="B25" s="128" t="s">
        <v>400</v>
      </c>
    </row>
    <row r="26" ht="12.75">
      <c r="B26" s="128" t="s">
        <v>402</v>
      </c>
    </row>
    <row r="27" ht="12.75">
      <c r="B27" s="128" t="s">
        <v>404</v>
      </c>
    </row>
    <row r="28" ht="12.75">
      <c r="B28" s="128" t="s">
        <v>401</v>
      </c>
    </row>
    <row r="30" ht="12.75">
      <c r="B30" s="391" t="s">
        <v>321</v>
      </c>
    </row>
    <row r="31" ht="12.75">
      <c r="B31" s="128" t="s">
        <v>322</v>
      </c>
    </row>
    <row r="32" ht="12.75">
      <c r="B32" s="128" t="s">
        <v>323</v>
      </c>
    </row>
    <row r="33" ht="12.75">
      <c r="B33" s="128" t="s">
        <v>324</v>
      </c>
    </row>
    <row r="35" ht="12.75">
      <c r="B35" s="391" t="s">
        <v>328</v>
      </c>
    </row>
    <row r="36" ht="12.75">
      <c r="B36" s="128" t="s">
        <v>243</v>
      </c>
    </row>
    <row r="37" ht="12.75">
      <c r="B37" s="128" t="s">
        <v>329</v>
      </c>
    </row>
    <row r="39" ht="12.75">
      <c r="B39" s="391" t="s">
        <v>330</v>
      </c>
    </row>
    <row r="40" ht="12.75">
      <c r="B40" s="128" t="s">
        <v>343</v>
      </c>
    </row>
    <row r="41" ht="12.75">
      <c r="B41" s="128" t="s">
        <v>333</v>
      </c>
    </row>
    <row r="42" ht="12.75">
      <c r="B42" s="128" t="s">
        <v>344</v>
      </c>
    </row>
    <row r="43" ht="12.75">
      <c r="B43" s="128" t="s">
        <v>345</v>
      </c>
    </row>
    <row r="44" ht="12.75">
      <c r="B44" s="128" t="s">
        <v>331</v>
      </c>
    </row>
    <row r="45" ht="12.75">
      <c r="B45" s="128" t="s">
        <v>332</v>
      </c>
    </row>
    <row r="46" ht="12.75">
      <c r="B46" s="128" t="s">
        <v>346</v>
      </c>
    </row>
    <row r="47" ht="12.75">
      <c r="B47" s="128" t="s">
        <v>348</v>
      </c>
    </row>
    <row r="48" ht="12.75">
      <c r="B48" s="128" t="s">
        <v>347</v>
      </c>
    </row>
    <row r="49" ht="12.75">
      <c r="B49" s="128" t="s">
        <v>349</v>
      </c>
    </row>
    <row r="50" ht="12.75">
      <c r="B50" s="128" t="s">
        <v>351</v>
      </c>
    </row>
    <row r="52" ht="12.75">
      <c r="B52" s="391" t="s">
        <v>359</v>
      </c>
    </row>
    <row r="53" ht="12.75">
      <c r="B53" s="128" t="s">
        <v>363</v>
      </c>
    </row>
    <row r="54" ht="12.75">
      <c r="B54" s="128" t="s">
        <v>364</v>
      </c>
    </row>
    <row r="55" ht="12.75">
      <c r="B55" s="128" t="s">
        <v>360</v>
      </c>
    </row>
    <row r="56" ht="12.75">
      <c r="B56" s="128" t="s">
        <v>361</v>
      </c>
    </row>
    <row r="57" ht="12.75">
      <c r="B57" s="128" t="s">
        <v>362</v>
      </c>
    </row>
    <row r="58" ht="12.75">
      <c r="B58" s="128" t="s">
        <v>244</v>
      </c>
    </row>
    <row r="60" ht="12.75">
      <c r="B60" s="391" t="s">
        <v>369</v>
      </c>
    </row>
    <row r="61" ht="12.75">
      <c r="B61" s="128" t="s">
        <v>238</v>
      </c>
    </row>
    <row r="62" ht="12.75">
      <c r="B62" s="128" t="s">
        <v>370</v>
      </c>
    </row>
    <row r="63" ht="12.75">
      <c r="B63" s="128" t="s">
        <v>371</v>
      </c>
    </row>
    <row r="64" ht="12.75">
      <c r="B64" s="128" t="s">
        <v>374</v>
      </c>
    </row>
    <row r="65" ht="12.75">
      <c r="B65" s="128" t="s">
        <v>375</v>
      </c>
    </row>
    <row r="66" ht="12.75">
      <c r="B66" s="128" t="s">
        <v>373</v>
      </c>
    </row>
    <row r="67" ht="12.75">
      <c r="B67" s="128" t="s">
        <v>372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
&amp;1#&amp;"Calibri"&amp;10&amp;K000000 Ostensivo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Gerência de Engenharia - GEREN</Manager>
  <Company>POUPEX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DISCRIMINATIVO e CFF</dc:title>
  <dc:subject/>
  <dc:creator>DIVAP</dc:creator>
  <cp:keywords/>
  <dc:description/>
  <cp:lastModifiedBy>CRISTIANE Martins de Souza</cp:lastModifiedBy>
  <cp:lastPrinted>2023-07-13T13:41:52Z</cp:lastPrinted>
  <dcterms:created xsi:type="dcterms:W3CDTF">2002-01-25T16:16:51Z</dcterms:created>
  <dcterms:modified xsi:type="dcterms:W3CDTF">2023-11-17T17:49:23Z</dcterms:modified>
  <cp:category/>
  <cp:version/>
  <cp:contentType/>
  <cp:contentStatus/>
</cp:coreProperties>
</file>