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03-A_PARTIR_DE_2020\11-ORÇAMENTOS\3 - PONTOS DE ATENDIMENTO\3 - POSTOS\FHE-RJ-Niteroi-PSTNI\2024-Pintura Telhado\"/>
    </mc:Choice>
  </mc:AlternateContent>
  <xr:revisionPtr revIDLastSave="0" documentId="8_{2FC29CFD-57FB-44B6-B166-AEABC80AAAB0}" xr6:coauthVersionLast="47" xr6:coauthVersionMax="47" xr10:uidLastSave="{00000000-0000-0000-0000-000000000000}"/>
  <bookViews>
    <workbookView xWindow="28680" yWindow="1035" windowWidth="29040" windowHeight="15840" xr2:uid="{00000000-000D-0000-FFFF-FFFF00000000}"/>
  </bookViews>
  <sheets>
    <sheet name="Orçamento Sintético" sheetId="1" r:id="rId1"/>
  </sheets>
  <definedNames>
    <definedName name="_xlnm.Print_Area" localSheetId="0">'Orçamento Sintético'!$B$2:$J$41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36" i="1"/>
  <c r="I37" i="1"/>
  <c r="I34" i="1"/>
  <c r="I25" i="1"/>
  <c r="I26" i="1"/>
  <c r="I27" i="1"/>
  <c r="I28" i="1"/>
  <c r="I29" i="1"/>
  <c r="I30" i="1"/>
  <c r="I31" i="1"/>
  <c r="I32" i="1"/>
  <c r="I24" i="1"/>
  <c r="I17" i="1"/>
  <c r="I18" i="1"/>
  <c r="I19" i="1"/>
  <c r="I20" i="1"/>
  <c r="I21" i="1"/>
  <c r="I22" i="1"/>
  <c r="I16" i="1"/>
  <c r="I10" i="1"/>
  <c r="I11" i="1"/>
  <c r="I12" i="1"/>
  <c r="I13" i="1"/>
  <c r="I14" i="1"/>
  <c r="I9" i="1"/>
  <c r="I7" i="1"/>
  <c r="I23" i="1" l="1"/>
  <c r="I15" i="1"/>
  <c r="I8" i="1"/>
  <c r="I33" i="1"/>
  <c r="I6" i="1"/>
  <c r="I38" i="1" l="1"/>
  <c r="J6" i="1" s="1"/>
  <c r="J33" i="1"/>
  <c r="J8" i="1" l="1"/>
  <c r="J9" i="1"/>
  <c r="J30" i="1"/>
  <c r="J20" i="1"/>
  <c r="J35" i="1"/>
  <c r="J32" i="1"/>
  <c r="J12" i="1"/>
  <c r="J27" i="1"/>
  <c r="J11" i="1"/>
  <c r="J26" i="1"/>
  <c r="J23" i="1"/>
  <c r="J13" i="1"/>
  <c r="J28" i="1"/>
  <c r="J22" i="1"/>
  <c r="J37" i="1"/>
  <c r="J21" i="1"/>
  <c r="J14" i="1"/>
  <c r="J29" i="1"/>
  <c r="J15" i="1"/>
  <c r="J34" i="1"/>
  <c r="J18" i="1"/>
  <c r="J36" i="1"/>
  <c r="J24" i="1"/>
  <c r="J17" i="1"/>
  <c r="J10" i="1"/>
  <c r="J25" i="1"/>
  <c r="J19" i="1"/>
  <c r="J7" i="1"/>
  <c r="J31" i="1"/>
  <c r="J16" i="1"/>
  <c r="J38" i="1" l="1"/>
</calcChain>
</file>

<file path=xl/sharedStrings.xml><?xml version="1.0" encoding="utf-8"?>
<sst xmlns="http://schemas.openxmlformats.org/spreadsheetml/2006/main" count="167" uniqueCount="123">
  <si>
    <t>Obra</t>
  </si>
  <si>
    <t>Bancos</t>
  </si>
  <si>
    <t>B.D.I.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</si>
  <si>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</si>
  <si>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</si>
  <si>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</si>
  <si>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</si>
  <si>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</si>
  <si>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</si>
  <si>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</si>
  <si>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</si>
  <si>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</si>
  <si>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</si>
  <si>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SERVIÇOS INICIAIS</t>
  </si>
  <si>
    <t xml:space="preserve"> 1.1 </t>
  </si>
  <si>
    <t xml:space="preserve"> FHE-0000042 </t>
  </si>
  <si>
    <t>Próprio</t>
  </si>
  <si>
    <t>CAÇAMBA DE 4M3 PARA RETIRADA DE ENTULHO</t>
  </si>
  <si>
    <t>UN</t>
  </si>
  <si>
    <t xml:space="preserve"> 2 </t>
  </si>
  <si>
    <t>TELHADO</t>
  </si>
  <si>
    <t xml:space="preserve"> 2.1 </t>
  </si>
  <si>
    <t xml:space="preserve"> 104803 </t>
  </si>
  <si>
    <t>SINAPI</t>
  </si>
  <si>
    <t>REMOÇÃO CALHAS E RUFOS, DE FORMA MANUAL, SEM REAPROVEITAMENTO. AF_09/2023</t>
  </si>
  <si>
    <t>M</t>
  </si>
  <si>
    <t xml:space="preserve"> 2.2 </t>
  </si>
  <si>
    <t xml:space="preserve"> 99814 </t>
  </si>
  <si>
    <t>LIMPEZA DE SUPERFÍCIE COM LIMPA TELHA DUBOM - VASSOURA E MANGUEIRA</t>
  </si>
  <si>
    <t>m²</t>
  </si>
  <si>
    <t xml:space="preserve"> 2.3 </t>
  </si>
  <si>
    <t xml:space="preserve"> 98553 </t>
  </si>
  <si>
    <t>IMPERMEABILIZAÇÃO DE SUPERFÍCIE COM ICOPER MULTIUSO STAR ICOBIT - PRIMER 0,2KG/M² + CAMADA FINAL 2KG/M²</t>
  </si>
  <si>
    <t xml:space="preserve"> 2.4 </t>
  </si>
  <si>
    <t xml:space="preserve"> 15.02.25 </t>
  </si>
  <si>
    <t>EMBASA</t>
  </si>
  <si>
    <t>RUFO DE FIBROCIMENTO P/ TELHA TIPO CANALETE 90, INCL. ELEMENTOS P/ FIXACAO E VEDACAO</t>
  </si>
  <si>
    <t xml:space="preserve"> 2.5 </t>
  </si>
  <si>
    <t xml:space="preserve"> 100520 </t>
  </si>
  <si>
    <t>SBC</t>
  </si>
  <si>
    <t>TAMPÃO TELHA CANALETE 90 FIBROCIMENTO</t>
  </si>
  <si>
    <t xml:space="preserve"> 2.6 </t>
  </si>
  <si>
    <t xml:space="preserve"> 94231 </t>
  </si>
  <si>
    <t>CONTRA RUFO EM CHAPA DE AÇO GALVANIZADO NÚMERO 24, CORTE DE 25 CM, INCLUSO TRANSPORTE VERTICAL. AF_07/2019</t>
  </si>
  <si>
    <t xml:space="preserve"> 3 </t>
  </si>
  <si>
    <t>INSTALAÇÕES ELÉTRICAS</t>
  </si>
  <si>
    <t xml:space="preserve"> 3.1 </t>
  </si>
  <si>
    <t xml:space="preserve"> 97665 </t>
  </si>
  <si>
    <t>REMOÇÃO DE LUMINÁRIAS, DE FORMA MANUAL, SEM REAPROVEITAMENTO.</t>
  </si>
  <si>
    <t xml:space="preserve"> 3.2 </t>
  </si>
  <si>
    <t xml:space="preserve"> 91939 </t>
  </si>
  <si>
    <t>CAIXA RETANGULAR 4" X 2" ALTA (2,00 M DO PISO), PVC, INSTALADA EM PAREDE - FORNECIMENTO E INSTALAÇÃO. AF_03/2023</t>
  </si>
  <si>
    <t xml:space="preserve"> 3.3 </t>
  </si>
  <si>
    <t xml:space="preserve"> 91835 </t>
  </si>
  <si>
    <t>ELETRODUTO FLEXÍVEL CORRUGADO REFORÇADO, PVC, DN 25 MM (3/4"), PARA CIRCUITOS TERMINAIS, INSTALADO EM FORRO - FORNECIMENTO E INSTALAÇÃO. AF_03/2023</t>
  </si>
  <si>
    <t xml:space="preserve"> 3.4 </t>
  </si>
  <si>
    <t xml:space="preserve"> 91928 </t>
  </si>
  <si>
    <t>CABO DE COBRE FLEXÍVEL ISOLADO, 4 MM², ANTI-CHAMA 450/750 V, PARA CIRCUITOS TERMINAIS - FORNECIMENTO E INSTALAÇÃO.(AR CONDICIONADO)</t>
  </si>
  <si>
    <t xml:space="preserve"> 3.5 </t>
  </si>
  <si>
    <t xml:space="preserve"> 91924 </t>
  </si>
  <si>
    <t>CABO DE COBRE FLEXÍVEL ISOLADO, 1,5 MM², ANTI-CHAMA 450/750 V, PARA CIRCUITOS TERMINAIS - FORNECIMENTO E INSTALAÇÃO. (LUMINÁRIA)</t>
  </si>
  <si>
    <t xml:space="preserve"> 3.6 </t>
  </si>
  <si>
    <t xml:space="preserve"> 93663 </t>
  </si>
  <si>
    <t>DISJUNTOR BIPOLAR TIPO DIN, CORRENTE NOMINAL DE 25A - FORNECIMENTO E INSTALAÇÃO. AF_10/2020</t>
  </si>
  <si>
    <t xml:space="preserve"> 3.7 </t>
  </si>
  <si>
    <t xml:space="preserve"> FHE-0000359 </t>
  </si>
  <si>
    <t>LUMINÁRIA TIPO PLAFON QUADRADO SOBREPOR LED 36W, TEMPERATURA 4500K.</t>
  </si>
  <si>
    <t xml:space="preserve"> 4 </t>
  </si>
  <si>
    <t>AR CONDICIONADO</t>
  </si>
  <si>
    <t xml:space="preserve"> 4.1 </t>
  </si>
  <si>
    <t xml:space="preserve"> ED-48499 </t>
  </si>
  <si>
    <t>SETOP</t>
  </si>
  <si>
    <t>REMOÇÃO MANUAL DE REDES DE DUTOS PARA CLIMATIZAÇÃO, INCLUSIVE AFASTAMENTO E EMPILHAMENTO, EXCLUSIVE TRANSPORTE E RETIRADA DO MATERIAL REMOVIDO NÃO REAPROVEITÁVEL</t>
  </si>
  <si>
    <t>m</t>
  </si>
  <si>
    <t xml:space="preserve"> 4.2 </t>
  </si>
  <si>
    <t xml:space="preserve"> 022087 </t>
  </si>
  <si>
    <t>RETIRADA E REMOCAO DE EQUIPAMENTOS AR COND.SPLIT+INSTALACOES</t>
  </si>
  <si>
    <t xml:space="preserve"> 4.3 </t>
  </si>
  <si>
    <t xml:space="preserve"> 104759 </t>
  </si>
  <si>
    <t>FURO MANUAL EM ALVENARIA, PARA INSTALAÇÕES ELÉTRICAS, DIÂMETROS MAIORES QUE 40 MM E MENORES OU IGUAIS A 75 MM. AF_09/2023</t>
  </si>
  <si>
    <t xml:space="preserve"> 4.4 </t>
  </si>
  <si>
    <t xml:space="preserve"> 070443 </t>
  </si>
  <si>
    <t>SUPORTE PARA CONDENSADOR 500mm</t>
  </si>
  <si>
    <t xml:space="preserve"> 4.5 </t>
  </si>
  <si>
    <t xml:space="preserve"> 103261 </t>
  </si>
  <si>
    <t>AR CONDICIONADO SPLIT INVERTER, PISO TETO, 36000 BTU/H, CICLO FRIO - FORNECIMENTO E INSTALAÇÃO. AF_11/2021_PE</t>
  </si>
  <si>
    <t xml:space="preserve"> 4.6 </t>
  </si>
  <si>
    <t xml:space="preserve"> FHE-INES-0085 </t>
  </si>
  <si>
    <t>TUBULAÇÃO DE COBRE COM ISOLAMENTO TÉRMICO E ALIMENTAÇÃO ELÉTRICA 48.000 BTU/H - DIÂMETRO 3/8" E 3/4"</t>
  </si>
  <si>
    <t xml:space="preserve"> 4.7 </t>
  </si>
  <si>
    <t xml:space="preserve"> 89865 </t>
  </si>
  <si>
    <t>TUBO, PVC, SOLDÁVEL, DN 25MM, INSTALADO EM DRENO DE AR-CONDICIONADO - FORNECIMENTO E INSTALAÇÃO. AF_08/2022</t>
  </si>
  <si>
    <t xml:space="preserve"> 4.8 </t>
  </si>
  <si>
    <t xml:space="preserve"> 89866 </t>
  </si>
  <si>
    <t>JOELHO 90 GRAUS, PVC, SOLDÁVEL, DN 25MM, INSTALADO EM DRENO DE AR-CONDICIONADO - FORNECIMENTO E INSTALAÇÃO. AF_08/2022</t>
  </si>
  <si>
    <t xml:space="preserve"> 4.9 </t>
  </si>
  <si>
    <t xml:space="preserve"> 97895 </t>
  </si>
  <si>
    <t>CAIXA ENTERRADA HIDRÁULICA RETANGULAR, EM CONCRETO PRÉ-MOLDADO, DIMENSÕES INTERNAS: 0,3X0,3X0,3 M. AF_12/2020</t>
  </si>
  <si>
    <t xml:space="preserve"> 5 </t>
  </si>
  <si>
    <t xml:space="preserve"> 5.1 </t>
  </si>
  <si>
    <t xml:space="preserve"> 87547 </t>
  </si>
  <si>
    <t>MASSA ÚNICA, PARA RECEBIMENTO DE PINTURA, EM ARGAMASSA TRAÇO 1:2:8, PREPARO MECÂNICO COM BETONEIRA 400L, APLICADA MANUALMENTE EM PAREDES, ESPESSURA DE 10MM, COM EXECUÇÃO DE TALISCAS. AF_06/2014</t>
  </si>
  <si>
    <t>M2</t>
  </si>
  <si>
    <t xml:space="preserve"> 5.2 </t>
  </si>
  <si>
    <t xml:space="preserve"> 88495 </t>
  </si>
  <si>
    <t>EMASSAMENTO COM MASSA LÁTEX, APLICAÇÃO EM PAREDE, UMA DEMÃO, LIXAMENTO MANUAL. AF_04/2023</t>
  </si>
  <si>
    <t xml:space="preserve"> 5.3 </t>
  </si>
  <si>
    <t xml:space="preserve"> 104642 </t>
  </si>
  <si>
    <t>PINTURA LÁTEX ACRÍLICA STANDARD, APLICAÇÃO MANUAL EM PAREDES, DUAS DEMÃOS. AF_04/2023</t>
  </si>
  <si>
    <t xml:space="preserve"> 5.4 </t>
  </si>
  <si>
    <t xml:space="preserve"> 102491 </t>
  </si>
  <si>
    <t>PINTURA DE PISO COM TINTA ACRÍLICA, APLICAÇÃO MANUAL, 2 DEMÃOS, INCLUSO FUNDO PREPARADOR. AF_05/2021</t>
  </si>
  <si>
    <t>ORÇAMENTO SINTÉTICO</t>
  </si>
  <si>
    <t>DATA;</t>
  </si>
  <si>
    <t>TOTAL C/ BDI</t>
  </si>
  <si>
    <t>RECUPERAÇÃO DE TELHADO, ELÉTRICA E PINTURA - PSTNI (132,30M²)</t>
  </si>
  <si>
    <t>REVESTIMENTOS</t>
  </si>
  <si>
    <t xml:space="preserve">SINAPI - 12/2023 - Rio de Janeiro
</t>
  </si>
  <si>
    <t>LOGOMARCA DA EMPRESA</t>
  </si>
  <si>
    <r>
      <t>Padrão -</t>
    </r>
    <r>
      <rPr>
        <b/>
        <sz val="10"/>
        <color rgb="FFFF0000"/>
        <rFont val="Arial"/>
        <family val="2"/>
      </rPr>
      <t xml:space="preserve"> XX,XX%</t>
    </r>
    <r>
      <rPr>
        <b/>
        <sz val="10"/>
        <rFont val="Arial"/>
        <family val="1"/>
      </rPr>
      <t xml:space="preserve">
</t>
    </r>
  </si>
  <si>
    <t>XX/XX/2024</t>
  </si>
  <si>
    <t>Assinatura do responsável técnico pelo orçamento</t>
  </si>
  <si>
    <t>CREA/CAU nº XXXXXXXXXXXX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</si>
</sst>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1"/>
      <color theme="0"/>
      <name val="Arial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2"/>
    </font>
    <font>
      <b/>
      <sz val="10"/>
      <color rgb="FFFF000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51">
    <xf numFmtId="0" fontId="0" fillId="0" borderId="0" xfId="0"/>
    <xf numFmtId="0" fontId="5" fillId="6" borderId="1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horizontal="left" vertical="top" wrapText="1"/>
    </xf>
    <xf numFmtId="0" fontId="11" fillId="12" borderId="1" xfId="0" applyFont="1" applyFill="1" applyBorder="1" applyAlignment="1">
      <alignment horizontal="right" vertical="top" wrapText="1"/>
    </xf>
    <xf numFmtId="0" fontId="10" fillId="11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5" fillId="6" borderId="4" xfId="0" applyFont="1" applyFill="1" applyBorder="1" applyAlignment="1">
      <alignment horizontal="left" vertical="top" wrapText="1"/>
    </xf>
    <xf numFmtId="164" fontId="8" fillId="9" borderId="5" xfId="0" applyNumberFormat="1" applyFont="1" applyFill="1" applyBorder="1" applyAlignment="1">
      <alignment horizontal="right" vertical="top" wrapText="1"/>
    </xf>
    <xf numFmtId="0" fontId="9" fillId="10" borderId="4" xfId="0" applyFont="1" applyFill="1" applyBorder="1" applyAlignment="1">
      <alignment horizontal="left" vertical="top" wrapText="1"/>
    </xf>
    <xf numFmtId="0" fontId="9" fillId="10" borderId="6" xfId="0" applyFont="1" applyFill="1" applyBorder="1" applyAlignment="1">
      <alignment horizontal="left" vertical="top" wrapText="1"/>
    </xf>
    <xf numFmtId="0" fontId="11" fillId="12" borderId="7" xfId="0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3" fillId="1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3" fontId="6" fillId="7" borderId="1" xfId="1" applyFont="1" applyFill="1" applyBorder="1" applyAlignment="1">
      <alignment horizontal="right" vertical="top" wrapText="1"/>
    </xf>
    <xf numFmtId="43" fontId="5" fillId="6" borderId="1" xfId="1" applyFont="1" applyFill="1" applyBorder="1" applyAlignment="1">
      <alignment horizontal="left" vertical="top" wrapText="1"/>
    </xf>
    <xf numFmtId="43" fontId="7" fillId="8" borderId="1" xfId="1" applyFont="1" applyFill="1" applyBorder="1" applyAlignment="1">
      <alignment horizontal="right" vertical="top" wrapText="1"/>
    </xf>
    <xf numFmtId="43" fontId="11" fillId="12" borderId="1" xfId="1" applyFont="1" applyFill="1" applyBorder="1" applyAlignment="1">
      <alignment horizontal="right" vertical="top" wrapText="1"/>
    </xf>
    <xf numFmtId="43" fontId="12" fillId="13" borderId="1" xfId="1" applyFont="1" applyFill="1" applyBorder="1" applyAlignment="1">
      <alignment horizontal="right" vertical="top" wrapText="1"/>
    </xf>
    <xf numFmtId="43" fontId="11" fillId="12" borderId="7" xfId="1" applyFont="1" applyFill="1" applyBorder="1" applyAlignment="1">
      <alignment horizontal="right" vertical="top" wrapText="1"/>
    </xf>
    <xf numFmtId="43" fontId="12" fillId="13" borderId="7" xfId="1" applyFont="1" applyFill="1" applyBorder="1" applyAlignment="1">
      <alignment horizontal="right" vertical="top" wrapText="1"/>
    </xf>
    <xf numFmtId="4" fontId="15" fillId="16" borderId="0" xfId="0" applyNumberFormat="1" applyFont="1" applyFill="1" applyAlignment="1">
      <alignment vertical="top" wrapText="1"/>
    </xf>
    <xf numFmtId="0" fontId="14" fillId="15" borderId="0" xfId="0" applyFont="1" applyFill="1" applyAlignment="1">
      <alignment vertical="top" wrapText="1"/>
    </xf>
    <xf numFmtId="0" fontId="18" fillId="17" borderId="14" xfId="0" applyFont="1" applyFill="1" applyBorder="1"/>
    <xf numFmtId="0" fontId="18" fillId="17" borderId="15" xfId="0" applyFont="1" applyFill="1" applyBorder="1"/>
    <xf numFmtId="43" fontId="19" fillId="17" borderId="15" xfId="0" applyNumberFormat="1" applyFont="1" applyFill="1" applyBorder="1"/>
    <xf numFmtId="0" fontId="19" fillId="17" borderId="15" xfId="0" applyFont="1" applyFill="1" applyBorder="1"/>
    <xf numFmtId="164" fontId="8" fillId="18" borderId="5" xfId="0" applyNumberFormat="1" applyFont="1" applyFill="1" applyBorder="1" applyAlignment="1">
      <alignment horizontal="right" vertical="top" wrapText="1"/>
    </xf>
    <xf numFmtId="10" fontId="19" fillId="17" borderId="16" xfId="0" applyNumberFormat="1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left" vertical="top" wrapText="1"/>
    </xf>
    <xf numFmtId="0" fontId="17" fillId="17" borderId="4" xfId="0" applyFont="1" applyFill="1" applyBorder="1" applyAlignment="1">
      <alignment horizontal="center" wrapText="1"/>
    </xf>
    <xf numFmtId="0" fontId="18" fillId="17" borderId="1" xfId="0" applyFont="1" applyFill="1" applyBorder="1"/>
    <xf numFmtId="0" fontId="18" fillId="17" borderId="5" xfId="0" applyFont="1" applyFill="1" applyBorder="1"/>
    <xf numFmtId="0" fontId="13" fillId="14" borderId="1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14" fontId="22" fillId="14" borderId="1" xfId="0" applyNumberFormat="1" applyFont="1" applyFill="1" applyBorder="1" applyAlignment="1">
      <alignment horizontal="left" vertical="top" wrapText="1"/>
    </xf>
    <xf numFmtId="0" fontId="22" fillId="14" borderId="5" xfId="0" applyFont="1" applyFill="1" applyBorder="1" applyAlignment="1">
      <alignment horizontal="left" vertical="top" wrapText="1"/>
    </xf>
    <xf numFmtId="0" fontId="0" fillId="0" borderId="12" xfId="0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1838325</xdr:colOff>
      <xdr:row>17</xdr:row>
      <xdr:rowOff>419100</xdr:rowOff>
    </xdr:from>
    <xdr:to>
      <xdr:col>5</xdr:col>
      <xdr:colOff>196848</xdr:colOff>
      <xdr:row>23</xdr:row>
      <xdr:rowOff>321754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735F233-C2D3-D8D0-D8F2-EBD83362A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1450" y="5029200"/>
          <a:ext cx="2901948" cy="2188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1"/>
  <sheetViews>
    <sheetView tabSelected="1" showOutlineSymbols="0" showWhiteSpace="0" view="pageBreakPreview" zoomScaleNormal="100" zoomScaleSheetLayoutView="100" workbookViewId="0">
      <selection activeCell="R19" sqref="R19"/>
    </sheetView>
  </sheetViews>
  <sheetFormatPr defaultRowHeight="14.25" x14ac:dyDescent="0.2"/>
  <cols>
    <col min="1" max="1" width="4.375" customWidth="1"/>
    <col min="2" max="2" width="4.625" bestFit="1" customWidth="1"/>
    <col min="3" max="3" width="11.25" bestFit="1" customWidth="1"/>
    <col min="4" max="4" width="7.875" bestFit="1" customWidth="1"/>
    <col min="5" max="5" width="59.625" bestFit="1" customWidth="1"/>
    <col min="6" max="6" width="10" customWidth="1"/>
    <col min="7" max="7" width="11.25" customWidth="1"/>
    <col min="8" max="8" width="9.625" bestFit="1" customWidth="1"/>
    <col min="9" max="9" width="10.125" bestFit="1" customWidth="1"/>
    <col min="10" max="10" width="8.75" bestFit="1" customWidth="1"/>
  </cols>
  <sheetData>
    <row r="1" spans="2:10" ht="15" thickBot="1" x14ac:dyDescent="0.25"/>
    <row r="2" spans="2:10" ht="15" x14ac:dyDescent="0.2">
      <c r="B2" s="42" t="s">
        <v>118</v>
      </c>
      <c r="C2" s="43"/>
      <c r="D2" s="44"/>
      <c r="E2" s="5" t="s">
        <v>0</v>
      </c>
      <c r="F2" s="35" t="s">
        <v>1</v>
      </c>
      <c r="G2" s="35"/>
      <c r="H2" s="13" t="s">
        <v>2</v>
      </c>
      <c r="I2" s="35" t="s">
        <v>113</v>
      </c>
      <c r="J2" s="36"/>
    </row>
    <row r="3" spans="2:10" ht="38.25" x14ac:dyDescent="0.2">
      <c r="B3" s="45"/>
      <c r="C3" s="46"/>
      <c r="D3" s="47"/>
      <c r="E3" s="41" t="s">
        <v>115</v>
      </c>
      <c r="F3" s="37" t="s">
        <v>117</v>
      </c>
      <c r="G3" s="37"/>
      <c r="H3" s="14" t="s">
        <v>119</v>
      </c>
      <c r="I3" s="48" t="s">
        <v>120</v>
      </c>
      <c r="J3" s="49"/>
    </row>
    <row r="4" spans="2:10" ht="15" x14ac:dyDescent="0.25">
      <c r="B4" s="38" t="s">
        <v>112</v>
      </c>
      <c r="C4" s="39"/>
      <c r="D4" s="39"/>
      <c r="E4" s="39"/>
      <c r="F4" s="39"/>
      <c r="G4" s="39"/>
      <c r="H4" s="39"/>
      <c r="I4" s="39"/>
      <c r="J4" s="40"/>
    </row>
    <row r="5" spans="2:10" ht="30" x14ac:dyDescent="0.2">
      <c r="B5" s="16" t="s">
        <v>3</v>
      </c>
      <c r="C5" s="17" t="s">
        <v>4</v>
      </c>
      <c r="D5" s="18" t="s">
        <v>5</v>
      </c>
      <c r="E5" s="18" t="s">
        <v>6</v>
      </c>
      <c r="F5" s="15" t="s">
        <v>7</v>
      </c>
      <c r="G5" s="17" t="s">
        <v>8</v>
      </c>
      <c r="H5" s="17" t="s">
        <v>9</v>
      </c>
      <c r="I5" s="17" t="s">
        <v>10</v>
      </c>
      <c r="J5" s="19" t="s">
        <v>11</v>
      </c>
    </row>
    <row r="6" spans="2:10" x14ac:dyDescent="0.2">
      <c r="B6" s="6" t="s">
        <v>12</v>
      </c>
      <c r="C6" s="1"/>
      <c r="D6" s="1"/>
      <c r="E6" s="1" t="s">
        <v>13</v>
      </c>
      <c r="F6" s="1"/>
      <c r="G6" s="20"/>
      <c r="H6" s="21"/>
      <c r="I6" s="22">
        <f>SUM(I7)</f>
        <v>0</v>
      </c>
      <c r="J6" s="7" t="e">
        <f>(I6/$I$38)</f>
        <v>#DIV/0!</v>
      </c>
    </row>
    <row r="7" spans="2:10" x14ac:dyDescent="0.2">
      <c r="B7" s="8" t="s">
        <v>14</v>
      </c>
      <c r="C7" s="3" t="s">
        <v>15</v>
      </c>
      <c r="D7" s="2" t="s">
        <v>16</v>
      </c>
      <c r="E7" s="2" t="s">
        <v>17</v>
      </c>
      <c r="F7" s="4" t="s">
        <v>18</v>
      </c>
      <c r="G7" s="23">
        <v>1</v>
      </c>
      <c r="H7" s="24"/>
      <c r="I7" s="24">
        <f>ROUND(G7*H7,2)</f>
        <v>0</v>
      </c>
      <c r="J7" s="33" t="e">
        <f t="shared" ref="J7:J37" si="0">(I7/$I$38)</f>
        <v>#DIV/0!</v>
      </c>
    </row>
    <row r="8" spans="2:10" x14ac:dyDescent="0.2">
      <c r="B8" s="6" t="s">
        <v>19</v>
      </c>
      <c r="C8" s="1"/>
      <c r="D8" s="1"/>
      <c r="E8" s="1" t="s">
        <v>20</v>
      </c>
      <c r="F8" s="1"/>
      <c r="G8" s="20"/>
      <c r="H8" s="21"/>
      <c r="I8" s="22">
        <f>SUM(I9:I14)</f>
        <v>0</v>
      </c>
      <c r="J8" s="7" t="e">
        <f t="shared" si="0"/>
        <v>#DIV/0!</v>
      </c>
    </row>
    <row r="9" spans="2:10" ht="25.5" x14ac:dyDescent="0.2">
      <c r="B9" s="8" t="s">
        <v>21</v>
      </c>
      <c r="C9" s="3" t="s">
        <v>22</v>
      </c>
      <c r="D9" s="2" t="s">
        <v>23</v>
      </c>
      <c r="E9" s="2" t="s">
        <v>24</v>
      </c>
      <c r="F9" s="4" t="s">
        <v>25</v>
      </c>
      <c r="G9" s="23">
        <v>22.05</v>
      </c>
      <c r="H9" s="24"/>
      <c r="I9" s="24">
        <f>ROUND(G9*H9,2)</f>
        <v>0</v>
      </c>
      <c r="J9" s="33" t="e">
        <f t="shared" si="0"/>
        <v>#DIV/0!</v>
      </c>
    </row>
    <row r="10" spans="2:10" ht="25.5" x14ac:dyDescent="0.2">
      <c r="B10" s="8" t="s">
        <v>26</v>
      </c>
      <c r="C10" s="3" t="s">
        <v>27</v>
      </c>
      <c r="D10" s="2" t="s">
        <v>23</v>
      </c>
      <c r="E10" s="2" t="s">
        <v>28</v>
      </c>
      <c r="F10" s="4" t="s">
        <v>29</v>
      </c>
      <c r="G10" s="23">
        <v>132.30000000000001</v>
      </c>
      <c r="H10" s="24"/>
      <c r="I10" s="24">
        <f t="shared" ref="I10:I37" si="1">ROUND(G10*H10,2)</f>
        <v>0</v>
      </c>
      <c r="J10" s="33" t="e">
        <f t="shared" si="0"/>
        <v>#DIV/0!</v>
      </c>
    </row>
    <row r="11" spans="2:10" ht="25.5" x14ac:dyDescent="0.2">
      <c r="B11" s="8" t="s">
        <v>30</v>
      </c>
      <c r="C11" s="3" t="s">
        <v>31</v>
      </c>
      <c r="D11" s="2" t="s">
        <v>23</v>
      </c>
      <c r="E11" s="2" t="s">
        <v>32</v>
      </c>
      <c r="F11" s="4" t="s">
        <v>29</v>
      </c>
      <c r="G11" s="23">
        <v>132.30000000000001</v>
      </c>
      <c r="H11" s="24"/>
      <c r="I11" s="24">
        <f t="shared" si="1"/>
        <v>0</v>
      </c>
      <c r="J11" s="33" t="e">
        <f t="shared" si="0"/>
        <v>#DIV/0!</v>
      </c>
    </row>
    <row r="12" spans="2:10" ht="25.5" x14ac:dyDescent="0.2">
      <c r="B12" s="8" t="s">
        <v>33</v>
      </c>
      <c r="C12" s="3" t="s">
        <v>34</v>
      </c>
      <c r="D12" s="2" t="s">
        <v>35</v>
      </c>
      <c r="E12" s="2" t="s">
        <v>36</v>
      </c>
      <c r="F12" s="4" t="s">
        <v>25</v>
      </c>
      <c r="G12" s="23">
        <v>22.05</v>
      </c>
      <c r="H12" s="24"/>
      <c r="I12" s="24">
        <f t="shared" si="1"/>
        <v>0</v>
      </c>
      <c r="J12" s="33" t="e">
        <f t="shared" si="0"/>
        <v>#DIV/0!</v>
      </c>
    </row>
    <row r="13" spans="2:10" x14ac:dyDescent="0.2">
      <c r="B13" s="8" t="s">
        <v>37</v>
      </c>
      <c r="C13" s="3" t="s">
        <v>38</v>
      </c>
      <c r="D13" s="2" t="s">
        <v>39</v>
      </c>
      <c r="E13" s="2" t="s">
        <v>40</v>
      </c>
      <c r="F13" s="4" t="s">
        <v>25</v>
      </c>
      <c r="G13" s="23">
        <v>22.05</v>
      </c>
      <c r="H13" s="24"/>
      <c r="I13" s="24">
        <f t="shared" si="1"/>
        <v>0</v>
      </c>
      <c r="J13" s="33" t="e">
        <f t="shared" si="0"/>
        <v>#DIV/0!</v>
      </c>
    </row>
    <row r="14" spans="2:10" ht="25.5" x14ac:dyDescent="0.2">
      <c r="B14" s="8" t="s">
        <v>41</v>
      </c>
      <c r="C14" s="3" t="s">
        <v>42</v>
      </c>
      <c r="D14" s="2" t="s">
        <v>23</v>
      </c>
      <c r="E14" s="2" t="s">
        <v>43</v>
      </c>
      <c r="F14" s="4" t="s">
        <v>25</v>
      </c>
      <c r="G14" s="23">
        <v>22.05</v>
      </c>
      <c r="H14" s="24"/>
      <c r="I14" s="24">
        <f t="shared" si="1"/>
        <v>0</v>
      </c>
      <c r="J14" s="33" t="e">
        <f t="shared" si="0"/>
        <v>#DIV/0!</v>
      </c>
    </row>
    <row r="15" spans="2:10" x14ac:dyDescent="0.2">
      <c r="B15" s="6" t="s">
        <v>44</v>
      </c>
      <c r="C15" s="1"/>
      <c r="D15" s="1"/>
      <c r="E15" s="1" t="s">
        <v>45</v>
      </c>
      <c r="F15" s="1"/>
      <c r="G15" s="20"/>
      <c r="H15" s="21"/>
      <c r="I15" s="22">
        <f>SUM(I16:I22)</f>
        <v>0</v>
      </c>
      <c r="J15" s="7" t="e">
        <f t="shared" si="0"/>
        <v>#DIV/0!</v>
      </c>
    </row>
    <row r="16" spans="2:10" ht="25.5" x14ac:dyDescent="0.2">
      <c r="B16" s="8" t="s">
        <v>46</v>
      </c>
      <c r="C16" s="3" t="s">
        <v>47</v>
      </c>
      <c r="D16" s="2" t="s">
        <v>23</v>
      </c>
      <c r="E16" s="2" t="s">
        <v>48</v>
      </c>
      <c r="F16" s="4" t="s">
        <v>18</v>
      </c>
      <c r="G16" s="23">
        <v>8</v>
      </c>
      <c r="H16" s="24"/>
      <c r="I16" s="24">
        <f t="shared" si="1"/>
        <v>0</v>
      </c>
      <c r="J16" s="33" t="e">
        <f t="shared" si="0"/>
        <v>#DIV/0!</v>
      </c>
    </row>
    <row r="17" spans="2:10" ht="25.5" x14ac:dyDescent="0.2">
      <c r="B17" s="8" t="s">
        <v>49</v>
      </c>
      <c r="C17" s="3" t="s">
        <v>50</v>
      </c>
      <c r="D17" s="2" t="s">
        <v>23</v>
      </c>
      <c r="E17" s="2" t="s">
        <v>51</v>
      </c>
      <c r="F17" s="4" t="s">
        <v>18</v>
      </c>
      <c r="G17" s="23">
        <v>2</v>
      </c>
      <c r="H17" s="24"/>
      <c r="I17" s="24">
        <f t="shared" si="1"/>
        <v>0</v>
      </c>
      <c r="J17" s="33" t="e">
        <f t="shared" si="0"/>
        <v>#DIV/0!</v>
      </c>
    </row>
    <row r="18" spans="2:10" ht="38.25" x14ac:dyDescent="0.2">
      <c r="B18" s="8" t="s">
        <v>52</v>
      </c>
      <c r="C18" s="3" t="s">
        <v>53</v>
      </c>
      <c r="D18" s="2" t="s">
        <v>23</v>
      </c>
      <c r="E18" s="2" t="s">
        <v>54</v>
      </c>
      <c r="F18" s="4" t="s">
        <v>25</v>
      </c>
      <c r="G18" s="23">
        <v>15</v>
      </c>
      <c r="H18" s="24"/>
      <c r="I18" s="24">
        <f t="shared" si="1"/>
        <v>0</v>
      </c>
      <c r="J18" s="33" t="e">
        <f t="shared" si="0"/>
        <v>#DIV/0!</v>
      </c>
    </row>
    <row r="19" spans="2:10" ht="38.25" x14ac:dyDescent="0.2">
      <c r="B19" s="8" t="s">
        <v>55</v>
      </c>
      <c r="C19" s="3" t="s">
        <v>56</v>
      </c>
      <c r="D19" s="2" t="s">
        <v>23</v>
      </c>
      <c r="E19" s="2" t="s">
        <v>57</v>
      </c>
      <c r="F19" s="4" t="s">
        <v>25</v>
      </c>
      <c r="G19" s="23">
        <v>50</v>
      </c>
      <c r="H19" s="24"/>
      <c r="I19" s="24">
        <f t="shared" si="1"/>
        <v>0</v>
      </c>
      <c r="J19" s="33" t="e">
        <f t="shared" si="0"/>
        <v>#DIV/0!</v>
      </c>
    </row>
    <row r="20" spans="2:10" ht="38.25" x14ac:dyDescent="0.2">
      <c r="B20" s="8" t="s">
        <v>58</v>
      </c>
      <c r="C20" s="3" t="s">
        <v>59</v>
      </c>
      <c r="D20" s="2" t="s">
        <v>23</v>
      </c>
      <c r="E20" s="2" t="s">
        <v>60</v>
      </c>
      <c r="F20" s="4" t="s">
        <v>25</v>
      </c>
      <c r="G20" s="23">
        <v>5</v>
      </c>
      <c r="H20" s="24"/>
      <c r="I20" s="24">
        <f t="shared" si="1"/>
        <v>0</v>
      </c>
      <c r="J20" s="33" t="e">
        <f t="shared" si="0"/>
        <v>#DIV/0!</v>
      </c>
    </row>
    <row r="21" spans="2:10" ht="25.5" x14ac:dyDescent="0.2">
      <c r="B21" s="8" t="s">
        <v>61</v>
      </c>
      <c r="C21" s="3" t="s">
        <v>62</v>
      </c>
      <c r="D21" s="2" t="s">
        <v>23</v>
      </c>
      <c r="E21" s="2" t="s">
        <v>63</v>
      </c>
      <c r="F21" s="4" t="s">
        <v>18</v>
      </c>
      <c r="G21" s="23">
        <v>1</v>
      </c>
      <c r="H21" s="24"/>
      <c r="I21" s="24">
        <f t="shared" si="1"/>
        <v>0</v>
      </c>
      <c r="J21" s="33" t="e">
        <f t="shared" si="0"/>
        <v>#DIV/0!</v>
      </c>
    </row>
    <row r="22" spans="2:10" ht="25.5" x14ac:dyDescent="0.2">
      <c r="B22" s="8" t="s">
        <v>64</v>
      </c>
      <c r="C22" s="3" t="s">
        <v>65</v>
      </c>
      <c r="D22" s="2" t="s">
        <v>16</v>
      </c>
      <c r="E22" s="2" t="s">
        <v>66</v>
      </c>
      <c r="F22" s="4" t="s">
        <v>18</v>
      </c>
      <c r="G22" s="23">
        <v>9</v>
      </c>
      <c r="H22" s="24"/>
      <c r="I22" s="24">
        <f t="shared" si="1"/>
        <v>0</v>
      </c>
      <c r="J22" s="33" t="e">
        <f t="shared" si="0"/>
        <v>#DIV/0!</v>
      </c>
    </row>
    <row r="23" spans="2:10" x14ac:dyDescent="0.2">
      <c r="B23" s="6" t="s">
        <v>67</v>
      </c>
      <c r="C23" s="1"/>
      <c r="D23" s="1"/>
      <c r="E23" s="1" t="s">
        <v>68</v>
      </c>
      <c r="F23" s="1"/>
      <c r="G23" s="20"/>
      <c r="H23" s="21"/>
      <c r="I23" s="22">
        <f>SUM(I24:I32)</f>
        <v>0</v>
      </c>
      <c r="J23" s="7" t="e">
        <f t="shared" si="0"/>
        <v>#DIV/0!</v>
      </c>
    </row>
    <row r="24" spans="2:10" ht="38.25" x14ac:dyDescent="0.2">
      <c r="B24" s="8" t="s">
        <v>69</v>
      </c>
      <c r="C24" s="3" t="s">
        <v>70</v>
      </c>
      <c r="D24" s="2" t="s">
        <v>71</v>
      </c>
      <c r="E24" s="2" t="s">
        <v>72</v>
      </c>
      <c r="F24" s="4" t="s">
        <v>73</v>
      </c>
      <c r="G24" s="23">
        <v>12</v>
      </c>
      <c r="H24" s="24"/>
      <c r="I24" s="24">
        <f t="shared" si="1"/>
        <v>0</v>
      </c>
      <c r="J24" s="33" t="e">
        <f t="shared" si="0"/>
        <v>#DIV/0!</v>
      </c>
    </row>
    <row r="25" spans="2:10" ht="25.5" x14ac:dyDescent="0.2">
      <c r="B25" s="8" t="s">
        <v>74</v>
      </c>
      <c r="C25" s="3" t="s">
        <v>75</v>
      </c>
      <c r="D25" s="2" t="s">
        <v>39</v>
      </c>
      <c r="E25" s="2" t="s">
        <v>76</v>
      </c>
      <c r="F25" s="4" t="s">
        <v>18</v>
      </c>
      <c r="G25" s="23">
        <v>1</v>
      </c>
      <c r="H25" s="24"/>
      <c r="I25" s="24">
        <f t="shared" si="1"/>
        <v>0</v>
      </c>
      <c r="J25" s="33" t="e">
        <f t="shared" si="0"/>
        <v>#DIV/0!</v>
      </c>
    </row>
    <row r="26" spans="2:10" ht="38.25" x14ac:dyDescent="0.2">
      <c r="B26" s="8" t="s">
        <v>77</v>
      </c>
      <c r="C26" s="3" t="s">
        <v>78</v>
      </c>
      <c r="D26" s="2" t="s">
        <v>23</v>
      </c>
      <c r="E26" s="2" t="s">
        <v>79</v>
      </c>
      <c r="F26" s="4" t="s">
        <v>18</v>
      </c>
      <c r="G26" s="23">
        <v>3</v>
      </c>
      <c r="H26" s="24"/>
      <c r="I26" s="24">
        <f t="shared" si="1"/>
        <v>0</v>
      </c>
      <c r="J26" s="33" t="e">
        <f t="shared" si="0"/>
        <v>#DIV/0!</v>
      </c>
    </row>
    <row r="27" spans="2:10" x14ac:dyDescent="0.2">
      <c r="B27" s="8" t="s">
        <v>80</v>
      </c>
      <c r="C27" s="3" t="s">
        <v>81</v>
      </c>
      <c r="D27" s="2" t="s">
        <v>39</v>
      </c>
      <c r="E27" s="2" t="s">
        <v>82</v>
      </c>
      <c r="F27" s="4" t="s">
        <v>18</v>
      </c>
      <c r="G27" s="23">
        <v>1</v>
      </c>
      <c r="H27" s="24"/>
      <c r="I27" s="24">
        <f t="shared" si="1"/>
        <v>0</v>
      </c>
      <c r="J27" s="33" t="e">
        <f t="shared" si="0"/>
        <v>#DIV/0!</v>
      </c>
    </row>
    <row r="28" spans="2:10" ht="25.5" x14ac:dyDescent="0.2">
      <c r="B28" s="8" t="s">
        <v>83</v>
      </c>
      <c r="C28" s="3" t="s">
        <v>84</v>
      </c>
      <c r="D28" s="2" t="s">
        <v>23</v>
      </c>
      <c r="E28" s="2" t="s">
        <v>85</v>
      </c>
      <c r="F28" s="4" t="s">
        <v>18</v>
      </c>
      <c r="G28" s="23">
        <v>1</v>
      </c>
      <c r="H28" s="24"/>
      <c r="I28" s="24">
        <f t="shared" si="1"/>
        <v>0</v>
      </c>
      <c r="J28" s="33" t="e">
        <f t="shared" si="0"/>
        <v>#DIV/0!</v>
      </c>
    </row>
    <row r="29" spans="2:10" ht="25.5" x14ac:dyDescent="0.2">
      <c r="B29" s="8" t="s">
        <v>86</v>
      </c>
      <c r="C29" s="3" t="s">
        <v>87</v>
      </c>
      <c r="D29" s="2" t="s">
        <v>16</v>
      </c>
      <c r="E29" s="2" t="s">
        <v>88</v>
      </c>
      <c r="F29" s="4" t="s">
        <v>25</v>
      </c>
      <c r="G29" s="23">
        <v>4.5</v>
      </c>
      <c r="H29" s="24"/>
      <c r="I29" s="24">
        <f t="shared" si="1"/>
        <v>0</v>
      </c>
      <c r="J29" s="33" t="e">
        <f t="shared" si="0"/>
        <v>#DIV/0!</v>
      </c>
    </row>
    <row r="30" spans="2:10" ht="25.5" x14ac:dyDescent="0.2">
      <c r="B30" s="8" t="s">
        <v>89</v>
      </c>
      <c r="C30" s="3" t="s">
        <v>90</v>
      </c>
      <c r="D30" s="2" t="s">
        <v>23</v>
      </c>
      <c r="E30" s="2" t="s">
        <v>91</v>
      </c>
      <c r="F30" s="4" t="s">
        <v>25</v>
      </c>
      <c r="G30" s="23">
        <v>8.25</v>
      </c>
      <c r="H30" s="24"/>
      <c r="I30" s="24">
        <f t="shared" si="1"/>
        <v>0</v>
      </c>
      <c r="J30" s="33" t="e">
        <f t="shared" si="0"/>
        <v>#DIV/0!</v>
      </c>
    </row>
    <row r="31" spans="2:10" ht="25.5" x14ac:dyDescent="0.2">
      <c r="B31" s="8" t="s">
        <v>92</v>
      </c>
      <c r="C31" s="3" t="s">
        <v>93</v>
      </c>
      <c r="D31" s="2" t="s">
        <v>23</v>
      </c>
      <c r="E31" s="2" t="s">
        <v>94</v>
      </c>
      <c r="F31" s="4" t="s">
        <v>18</v>
      </c>
      <c r="G31" s="23">
        <v>3</v>
      </c>
      <c r="H31" s="24"/>
      <c r="I31" s="24">
        <f t="shared" si="1"/>
        <v>0</v>
      </c>
      <c r="J31" s="33" t="e">
        <f t="shared" si="0"/>
        <v>#DIV/0!</v>
      </c>
    </row>
    <row r="32" spans="2:10" ht="25.5" x14ac:dyDescent="0.2">
      <c r="B32" s="8" t="s">
        <v>95</v>
      </c>
      <c r="C32" s="3" t="s">
        <v>96</v>
      </c>
      <c r="D32" s="2" t="s">
        <v>23</v>
      </c>
      <c r="E32" s="2" t="s">
        <v>97</v>
      </c>
      <c r="F32" s="4" t="s">
        <v>18</v>
      </c>
      <c r="G32" s="23">
        <v>1</v>
      </c>
      <c r="H32" s="24"/>
      <c r="I32" s="24">
        <f t="shared" si="1"/>
        <v>0</v>
      </c>
      <c r="J32" s="33" t="e">
        <f t="shared" si="0"/>
        <v>#DIV/0!</v>
      </c>
    </row>
    <row r="33" spans="2:15" x14ac:dyDescent="0.2">
      <c r="B33" s="6" t="s">
        <v>98</v>
      </c>
      <c r="C33" s="1"/>
      <c r="D33" s="1"/>
      <c r="E33" s="1" t="s">
        <v>116</v>
      </c>
      <c r="F33" s="1"/>
      <c r="G33" s="20"/>
      <c r="H33" s="21"/>
      <c r="I33" s="22">
        <f>SUM(I34:I37)</f>
        <v>0</v>
      </c>
      <c r="J33" s="7" t="e">
        <f t="shared" si="0"/>
        <v>#DIV/0!</v>
      </c>
    </row>
    <row r="34" spans="2:15" ht="51" x14ac:dyDescent="0.2">
      <c r="B34" s="8" t="s">
        <v>99</v>
      </c>
      <c r="C34" s="3" t="s">
        <v>100</v>
      </c>
      <c r="D34" s="2" t="s">
        <v>23</v>
      </c>
      <c r="E34" s="2" t="s">
        <v>101</v>
      </c>
      <c r="F34" s="4" t="s">
        <v>102</v>
      </c>
      <c r="G34" s="23">
        <v>23.22</v>
      </c>
      <c r="H34" s="24"/>
      <c r="I34" s="24">
        <f t="shared" si="1"/>
        <v>0</v>
      </c>
      <c r="J34" s="33" t="e">
        <f t="shared" si="0"/>
        <v>#DIV/0!</v>
      </c>
    </row>
    <row r="35" spans="2:15" ht="25.5" x14ac:dyDescent="0.2">
      <c r="B35" s="8" t="s">
        <v>103</v>
      </c>
      <c r="C35" s="3" t="s">
        <v>104</v>
      </c>
      <c r="D35" s="2" t="s">
        <v>23</v>
      </c>
      <c r="E35" s="2" t="s">
        <v>105</v>
      </c>
      <c r="F35" s="4" t="s">
        <v>102</v>
      </c>
      <c r="G35" s="23">
        <v>53.43</v>
      </c>
      <c r="H35" s="24"/>
      <c r="I35" s="24">
        <f t="shared" si="1"/>
        <v>0</v>
      </c>
      <c r="J35" s="33" t="e">
        <f t="shared" si="0"/>
        <v>#DIV/0!</v>
      </c>
    </row>
    <row r="36" spans="2:15" ht="25.5" x14ac:dyDescent="0.2">
      <c r="B36" s="8" t="s">
        <v>106</v>
      </c>
      <c r="C36" s="3" t="s">
        <v>107</v>
      </c>
      <c r="D36" s="2" t="s">
        <v>23</v>
      </c>
      <c r="E36" s="2" t="s">
        <v>108</v>
      </c>
      <c r="F36" s="4" t="s">
        <v>29</v>
      </c>
      <c r="G36" s="23">
        <v>255.5</v>
      </c>
      <c r="H36" s="24"/>
      <c r="I36" s="24">
        <f t="shared" si="1"/>
        <v>0</v>
      </c>
      <c r="J36" s="33" t="e">
        <f t="shared" si="0"/>
        <v>#DIV/0!</v>
      </c>
    </row>
    <row r="37" spans="2:15" ht="26.25" thickBot="1" x14ac:dyDescent="0.25">
      <c r="B37" s="9" t="s">
        <v>109</v>
      </c>
      <c r="C37" s="10" t="s">
        <v>110</v>
      </c>
      <c r="D37" s="11" t="s">
        <v>23</v>
      </c>
      <c r="E37" s="11" t="s">
        <v>111</v>
      </c>
      <c r="F37" s="12" t="s">
        <v>29</v>
      </c>
      <c r="G37" s="25">
        <v>14.74</v>
      </c>
      <c r="H37" s="26"/>
      <c r="I37" s="26">
        <f t="shared" si="1"/>
        <v>0</v>
      </c>
      <c r="J37" s="33" t="e">
        <f t="shared" si="0"/>
        <v>#DIV/0!</v>
      </c>
      <c r="M37" s="27"/>
      <c r="N37" s="28"/>
      <c r="O37" s="28"/>
    </row>
    <row r="38" spans="2:15" ht="15.75" thickBot="1" x14ac:dyDescent="0.3">
      <c r="B38" s="29"/>
      <c r="C38" s="30"/>
      <c r="D38" s="30"/>
      <c r="E38" s="30"/>
      <c r="F38" s="30"/>
      <c r="G38" s="32" t="s">
        <v>114</v>
      </c>
      <c r="H38" s="30"/>
      <c r="I38" s="31">
        <f>I33+I23+I15+I8+I6</f>
        <v>0</v>
      </c>
      <c r="J38" s="34" t="e">
        <f>J33+J23+J15+J8+J6</f>
        <v>#DIV/0!</v>
      </c>
    </row>
    <row r="39" spans="2:15" x14ac:dyDescent="0.2">
      <c r="E39" s="50"/>
    </row>
    <row r="40" spans="2:15" x14ac:dyDescent="0.2">
      <c r="E40" t="s">
        <v>121</v>
      </c>
    </row>
    <row r="41" spans="2:15" x14ac:dyDescent="0.2">
      <c r="E41" t="s">
        <v>122</v>
      </c>
    </row>
  </sheetData>
  <mergeCells count="6">
    <mergeCell ref="B4:J4"/>
    <mergeCell ref="B2:D3"/>
    <mergeCell ref="F2:G2"/>
    <mergeCell ref="I2:J2"/>
    <mergeCell ref="F3:G3"/>
    <mergeCell ref="I3:J3"/>
  </mergeCells>
  <pageMargins left="0.5" right="0.5" top="1" bottom="1" header="0.5" footer="0.5"/>
  <pageSetup paperSize="9" scale="64" fitToHeight="0" orientation="portrait" r:id="rId1"/>
  <headerFooter>
    <oddHeader>&amp;L &amp;CMinha Empresa
CNPJ: 00.655.522/0001-21 &amp;R</oddHeader>
    <oddFooter>&amp;L &amp;C  -  -  / DF
(61) 3314-7663 / jucimary.pinto@poupex.com.br _x000D_&amp;1#&amp;"Calibri"&amp;10&amp;K000000 Ostensivo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E38CD1-843F-4C2F-A96F-A3CAE4538A8B}"/>
</file>

<file path=customXml/itemProps2.xml><?xml version="1.0" encoding="utf-8"?>
<ds:datastoreItem xmlns:ds="http://schemas.openxmlformats.org/officeDocument/2006/customXml" ds:itemID="{8C192234-4DA9-49B1-8DC1-A599E25735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JUCIMARY Silveira de Souza da Costa Pinto</cp:lastModifiedBy>
  <cp:revision>0</cp:revision>
  <dcterms:created xsi:type="dcterms:W3CDTF">2024-02-22T18:26:05Z</dcterms:created>
  <dcterms:modified xsi:type="dcterms:W3CDTF">2024-02-23T16:23:09Z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2024-02-22T18:26:20Z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db018d8c-7a41-4cf7-915e-60acebc23cf1</vt:lpwstr>
  </property>
  <property fmtid="{D5CDD505-2E9C-101B-9397-08002B2CF9AE}" pid="8" name="MSIP_Label_e7073b22-4fa6-4a78-98b1-87d7d3aea64d_ContentBits">
    <vt:lpwstr>2</vt:lpwstr>
  </property>
</Properties>
</file>