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EN\EM USO\04 DIORP\03-A_PARTIR_DE_2020\11-ORÇAMENTOS\3 - PONTOS DE ATENDIMENTO\2 - ESCRITÓRIOS\FHE-RN-Natal-ESCRN\2024-PinturaExterna\"/>
    </mc:Choice>
  </mc:AlternateContent>
  <xr:revisionPtr revIDLastSave="0" documentId="13_ncr:1_{6136E9AB-4521-46AE-8675-4CB47DB78A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J8" i="1" s="1"/>
  <c r="I10" i="1"/>
  <c r="J10" i="1" s="1"/>
  <c r="I11" i="1"/>
  <c r="I12" i="1"/>
  <c r="J12" i="1" s="1"/>
  <c r="I13" i="1"/>
  <c r="J13" i="1" s="1"/>
  <c r="I14" i="1"/>
  <c r="J14" i="1" s="1"/>
  <c r="I15" i="1"/>
  <c r="I16" i="1"/>
  <c r="J16" i="1" s="1"/>
  <c r="I17" i="1"/>
  <c r="J17" i="1" s="1"/>
  <c r="I18" i="1"/>
  <c r="J18" i="1" s="1"/>
  <c r="I19" i="1"/>
  <c r="I20" i="1"/>
  <c r="J20" i="1" s="1"/>
  <c r="I21" i="1"/>
  <c r="J21" i="1" s="1"/>
  <c r="I22" i="1"/>
  <c r="J22" i="1" s="1"/>
  <c r="I23" i="1"/>
  <c r="I24" i="1"/>
  <c r="J24" i="1" s="1"/>
  <c r="I25" i="1"/>
  <c r="J25" i="1" s="1"/>
  <c r="I27" i="1"/>
  <c r="J27" i="1" s="1"/>
  <c r="I7" i="1"/>
  <c r="J7" i="1" s="1"/>
  <c r="J11" i="1"/>
  <c r="J15" i="1"/>
  <c r="J19" i="1"/>
  <c r="J23" i="1"/>
  <c r="J26" i="1" l="1"/>
  <c r="J9" i="1"/>
  <c r="J6" i="1"/>
  <c r="J28" i="1" l="1"/>
  <c r="K17" i="1" s="1"/>
  <c r="K12" i="1"/>
  <c r="K27" i="1" l="1"/>
  <c r="K26" i="1" s="1"/>
  <c r="K19" i="1"/>
  <c r="K21" i="1"/>
  <c r="K10" i="1"/>
  <c r="K9" i="1" s="1"/>
  <c r="K24" i="1"/>
  <c r="K7" i="1"/>
  <c r="K6" i="1" s="1"/>
  <c r="K8" i="1"/>
  <c r="K16" i="1"/>
  <c r="K15" i="1"/>
  <c r="K14" i="1"/>
  <c r="K25" i="1"/>
  <c r="K13" i="1"/>
  <c r="K18" i="1"/>
  <c r="K20" i="1"/>
  <c r="K23" i="1"/>
  <c r="K22" i="1"/>
  <c r="K11" i="1"/>
  <c r="K28" i="1" l="1"/>
</calcChain>
</file>

<file path=xl/sharedStrings.xml><?xml version="1.0" encoding="utf-8"?>
<sst xmlns="http://schemas.openxmlformats.org/spreadsheetml/2006/main" count="143" uniqueCount="99">
  <si>
    <t>Obra</t>
  </si>
  <si>
    <t>Bancos</t>
  </si>
  <si>
    <t>B.D.I.</t>
  </si>
  <si>
    <t>Encargos Sociais</t>
  </si>
  <si>
    <t>ESCRN - PINTURA EXTERNA</t>
  </si>
  <si>
    <t>Não Desonerado: embutido nos preços unitário dos insumos de mão de obra, de acordo com as bases.</t>
  </si>
  <si>
    <t xml:space="preserve"> 1 </t>
  </si>
  <si>
    <t>SERVIÇOS INICIAIS</t>
  </si>
  <si>
    <t xml:space="preserve"> 1.1 </t>
  </si>
  <si>
    <t xml:space="preserve"> 4654 </t>
  </si>
  <si>
    <t>ORSE</t>
  </si>
  <si>
    <t>LOCAÇÃO DE CONTAINER - ALMOXARIFADO SEM BANHEIRO - 6,00 X 2,40M</t>
  </si>
  <si>
    <t xml:space="preserve"> 1.2 </t>
  </si>
  <si>
    <t xml:space="preserve"> ED-50155 </t>
  </si>
  <si>
    <t>SETOP</t>
  </si>
  <si>
    <t>LOCAÇÃO DE BANHEIRO QUÍMICO, DIMENSÃO (110X120X230)CM, LINHA PADRÃO, CONTENDO UMA (1) PIA/HIGIENIZADOR DE MÃOS, INCLUSIVE MANUTENÇÃO E MOBILIZAÇÃO/DESMOBILIZAÇÃO</t>
  </si>
  <si>
    <t xml:space="preserve"> 2 </t>
  </si>
  <si>
    <t>PINTURA EXTERNA</t>
  </si>
  <si>
    <t xml:space="preserve"> 2.1 </t>
  </si>
  <si>
    <t xml:space="preserve"> 200102 </t>
  </si>
  <si>
    <t>AGETOP CIVIL</t>
  </si>
  <si>
    <t>COSTURA DE TRINCA EM ALVENARIA  DE TIJOLO</t>
  </si>
  <si>
    <t xml:space="preserve"> 2.2 </t>
  </si>
  <si>
    <t xml:space="preserve"> 100717 </t>
  </si>
  <si>
    <t>SINAPI</t>
  </si>
  <si>
    <t>LIXAMENTO MANUAL EM SUPERFÍCIES METÁLICAS EM OBRA. AF_01/2020</t>
  </si>
  <si>
    <t xml:space="preserve"> 2.3 </t>
  </si>
  <si>
    <t xml:space="preserve"> 102193 </t>
  </si>
  <si>
    <t>LIXAMENTO DE MADEIRA PARA APLICAÇÃO DE FUNDO OU PINTURA. AF_01/2021</t>
  </si>
  <si>
    <t xml:space="preserve"> 2.4 </t>
  </si>
  <si>
    <t xml:space="preserve"> 010246 </t>
  </si>
  <si>
    <t>IOPES</t>
  </si>
  <si>
    <t>LIXAMENTO DE PAREDE COM PINTURA ANTIGA PARA RECEBIMENTO DE NOVA CAMADA DE TINTA</t>
  </si>
  <si>
    <t xml:space="preserve"> 2.5 </t>
  </si>
  <si>
    <t xml:space="preserve"> 99811 </t>
  </si>
  <si>
    <t>LIMPEZA DE CALÇADAS PARA POSTERIOR PINTURA</t>
  </si>
  <si>
    <t xml:space="preserve"> 2.6 </t>
  </si>
  <si>
    <t xml:space="preserve"> 104425 </t>
  </si>
  <si>
    <t>ESTUCAMENTO DE DENSIDADE ALTA DE PANOS DE FACHADA DO SISTEMA DE PAREDES DE CONCRETO EM UNIDADES HABITACIONAIS DE PAVIMENTO ÚNICO, UTILIZAÇÃO DE ARGAMASSA COLANTE. AF_10/2022</t>
  </si>
  <si>
    <t xml:space="preserve"> 2.7 </t>
  </si>
  <si>
    <t xml:space="preserve"> 96135 </t>
  </si>
  <si>
    <t>APLICAÇÃO MANUAL DE MASSA ACRÍLICA EM PAREDES EXTERNAS DE CASAS, DUAS DEMÃOS. AF_05/2017</t>
  </si>
  <si>
    <t xml:space="preserve"> 2.8 </t>
  </si>
  <si>
    <t xml:space="preserve"> 88489 </t>
  </si>
  <si>
    <t>PINTURA LÁTEX ACRÍLICA PREMIUM, APLICAÇÃO MANUAL EM PAREDES, DUAS DEMÃOS. AF_04/2023</t>
  </si>
  <si>
    <t>M2</t>
  </si>
  <si>
    <t xml:space="preserve"> 2.9 </t>
  </si>
  <si>
    <t xml:space="preserve"> 104642 </t>
  </si>
  <si>
    <t>PINTURA LÁTEX ACRÍLICA STANDARD, APLICAÇÃO MANUAL EM PAREDES, DUAS DEMÃOS. AF_04/2023</t>
  </si>
  <si>
    <t xml:space="preserve"> 2.10 </t>
  </si>
  <si>
    <t xml:space="preserve"> 102491 </t>
  </si>
  <si>
    <t>PINTURA DE PISO COM TINTA ACRÍLICA, APLICAÇÃO MANUAL, 2 DEMÃOS, INCLUSO FUNDO PREPARADOR. AF_05/2021</t>
  </si>
  <si>
    <t xml:space="preserve"> 2.11 </t>
  </si>
  <si>
    <t xml:space="preserve"> 102213 </t>
  </si>
  <si>
    <t>PINTURA VERNIZ (INCOLOR) ALQUÍDICO EM MADEIRA, USO INTERNO E EXTERNO, 2 DEMÃOS. AF_01/2021</t>
  </si>
  <si>
    <t xml:space="preserve"> 2.12 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</si>
  <si>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</si>
  <si>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</si>
  <si>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2.13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</si>
  <si>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</si>
  <si>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</si>
  <si>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2.14 </t>
  </si>
  <si>
    <t xml:space="preserve"> 102498 </t>
  </si>
  <si>
    <t>PINTURA DE MEIO-FIO COM TINTA BRANCA A BASE DE CAL (CAIAÇÃO). AF_05/2021</t>
  </si>
  <si>
    <t>M</t>
  </si>
  <si>
    <t xml:space="preserve"> 2.15 </t>
  </si>
  <si>
    <t xml:space="preserve"> 180050 </t>
  </si>
  <si>
    <t>SBC</t>
  </si>
  <si>
    <t>PINTURA FAIXA DEMARCACAO ESTACIONAMENTO</t>
  </si>
  <si>
    <t xml:space="preserve"> 2.16 </t>
  </si>
  <si>
    <t xml:space="preserve"> 30.06.100 </t>
  </si>
  <si>
    <t>CPOS/CDHU</t>
  </si>
  <si>
    <t>SINALIZAÇÃO COM PICTOGRAMA PARA VAGA DE ESTACIONAMENTO</t>
  </si>
  <si>
    <t>UN</t>
  </si>
  <si>
    <t xml:space="preserve"> 3 </t>
  </si>
  <si>
    <t>LIMPEZA FINAL</t>
  </si>
  <si>
    <t xml:space="preserve"> 3.1 </t>
  </si>
  <si>
    <t xml:space="preserve"> 9537 </t>
  </si>
  <si>
    <t>LIMPEZA FINAL DA OBRA</t>
  </si>
  <si>
    <t>DATA</t>
  </si>
  <si>
    <t xml:space="preserve">SINAPI - 12/2023 - Rio Grande do Norte
</t>
  </si>
  <si>
    <t>ORÇAMENTO SINTÉTICO</t>
  </si>
  <si>
    <t>ITEM</t>
  </si>
  <si>
    <t>CÓDIGO</t>
  </si>
  <si>
    <t>BANCO</t>
  </si>
  <si>
    <t>DESCRIÇÃO</t>
  </si>
  <si>
    <t>UND</t>
  </si>
  <si>
    <t>QUANTIDADE</t>
  </si>
  <si>
    <t>VALOR UNIT.</t>
  </si>
  <si>
    <t>VALOR UNIT. C/ BDI</t>
  </si>
  <si>
    <t>TOTAL</t>
  </si>
  <si>
    <t>PESO (%)</t>
  </si>
  <si>
    <t>TOTAL C/ BDI</t>
  </si>
  <si>
    <t>MÊS</t>
  </si>
  <si>
    <t>M²</t>
  </si>
  <si>
    <t>LOGOMARCA DA EMPRESA</t>
  </si>
  <si>
    <t>XX,XX%</t>
  </si>
  <si>
    <t>XX/XX/2024</t>
  </si>
  <si>
    <t>XX,XX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</si>
</sst>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b/>
      <sz val="10"/>
      <color theme="0"/>
      <name val="Arial"/>
      <family val="1"/>
    </font>
    <font>
      <sz val="10"/>
      <color theme="0"/>
      <name val="Arial"/>
      <family val="1"/>
    </font>
    <font>
      <b/>
      <sz val="10"/>
      <color theme="0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1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50">
    <xf numFmtId="0" fontId="0" fillId="0" borderId="0" xfId="0"/>
    <xf numFmtId="0" fontId="11" fillId="6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right" vertical="top" wrapText="1"/>
    </xf>
    <xf numFmtId="0" fontId="16" fillId="7" borderId="6" xfId="0" applyFont="1" applyFill="1" applyBorder="1" applyAlignment="1">
      <alignment horizontal="left" vertical="top" wrapText="1"/>
    </xf>
    <xf numFmtId="4" fontId="15" fillId="7" borderId="6" xfId="0" applyNumberFormat="1" applyFont="1" applyFill="1" applyBorder="1" applyAlignment="1">
      <alignment vertical="top" wrapText="1"/>
    </xf>
    <xf numFmtId="4" fontId="17" fillId="7" borderId="6" xfId="0" applyNumberFormat="1" applyFont="1" applyFill="1" applyBorder="1" applyAlignment="1">
      <alignment vertical="top" wrapText="1"/>
    </xf>
    <xf numFmtId="10" fontId="17" fillId="7" borderId="7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2" fillId="8" borderId="3" xfId="0" applyFont="1" applyFill="1" applyBorder="1" applyAlignment="1">
      <alignment horizontal="left" vertical="top" wrapText="1"/>
    </xf>
    <xf numFmtId="0" fontId="2" fillId="8" borderId="1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3" fillId="8" borderId="1" xfId="1" applyFont="1" applyFill="1" applyBorder="1" applyAlignment="1">
      <alignment horizontal="right" vertical="top" wrapText="1"/>
    </xf>
    <xf numFmtId="43" fontId="2" fillId="8" borderId="1" xfId="1" applyFont="1" applyFill="1" applyBorder="1" applyAlignment="1">
      <alignment horizontal="left" vertical="top" wrapText="1"/>
    </xf>
    <xf numFmtId="43" fontId="4" fillId="8" borderId="1" xfId="1" applyFont="1" applyFill="1" applyBorder="1" applyAlignment="1">
      <alignment horizontal="right" vertical="top" wrapText="1"/>
    </xf>
    <xf numFmtId="43" fontId="8" fillId="0" borderId="1" xfId="1" applyFont="1" applyFill="1" applyBorder="1" applyAlignment="1">
      <alignment horizontal="right" vertical="top" wrapText="1"/>
    </xf>
    <xf numFmtId="43" fontId="9" fillId="0" borderId="1" xfId="1" applyFont="1" applyFill="1" applyBorder="1" applyAlignment="1">
      <alignment horizontal="right" vertical="top" wrapText="1"/>
    </xf>
    <xf numFmtId="10" fontId="0" fillId="0" borderId="0" xfId="2" applyNumberFormat="1" applyFont="1"/>
    <xf numFmtId="10" fontId="5" fillId="8" borderId="4" xfId="2" applyNumberFormat="1" applyFont="1" applyFill="1" applyBorder="1" applyAlignment="1">
      <alignment horizontal="right" vertical="top" wrapText="1"/>
    </xf>
    <xf numFmtId="10" fontId="10" fillId="0" borderId="4" xfId="2" applyNumberFormat="1" applyFont="1" applyFill="1" applyBorder="1" applyAlignment="1">
      <alignment horizontal="right" vertical="top" wrapText="1"/>
    </xf>
    <xf numFmtId="0" fontId="15" fillId="7" borderId="5" xfId="0" applyFont="1" applyFill="1" applyBorder="1" applyAlignment="1">
      <alignment horizontal="right" vertical="top" wrapText="1"/>
    </xf>
    <xf numFmtId="0" fontId="15" fillId="7" borderId="6" xfId="0" applyFont="1" applyFill="1" applyBorder="1" applyAlignment="1">
      <alignment horizontal="right" vertical="top" wrapText="1"/>
    </xf>
    <xf numFmtId="0" fontId="15" fillId="7" borderId="6" xfId="0" applyFont="1" applyFill="1" applyBorder="1" applyAlignment="1">
      <alignment horizontal="left" vertical="top" wrapText="1"/>
    </xf>
    <xf numFmtId="0" fontId="13" fillId="7" borderId="3" xfId="0" applyFont="1" applyFill="1" applyBorder="1" applyAlignment="1">
      <alignment horizontal="center" wrapText="1"/>
    </xf>
    <xf numFmtId="0" fontId="14" fillId="7" borderId="1" xfId="0" applyFont="1" applyFill="1" applyBorder="1"/>
    <xf numFmtId="0" fontId="14" fillId="7" borderId="4" xfId="0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left" vertical="top" wrapText="1"/>
    </xf>
    <xf numFmtId="0" fontId="11" fillId="6" borderId="16" xfId="0" applyFont="1" applyFill="1" applyBorder="1" applyAlignment="1">
      <alignment horizontal="left" vertical="top" wrapText="1"/>
    </xf>
    <xf numFmtId="0" fontId="11" fillId="6" borderId="17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10" fontId="20" fillId="6" borderId="1" xfId="2" applyNumberFormat="1" applyFont="1" applyFill="1" applyBorder="1" applyAlignment="1">
      <alignment horizontal="left" vertical="top" wrapText="1"/>
    </xf>
    <xf numFmtId="14" fontId="19" fillId="6" borderId="1" xfId="0" applyNumberFormat="1" applyFont="1" applyFill="1" applyBorder="1" applyAlignment="1">
      <alignment horizontal="left" vertical="top" wrapText="1"/>
    </xf>
    <xf numFmtId="43" fontId="20" fillId="0" borderId="1" xfId="1" applyFont="1" applyFill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8"/>
  <sheetViews>
    <sheetView tabSelected="1" showOutlineSymbols="0" zoomScaleNormal="100" workbookViewId="0">
      <selection activeCell="O18" sqref="O18"/>
    </sheetView>
  </sheetViews>
  <sheetFormatPr defaultRowHeight="14.25" x14ac:dyDescent="0.2"/>
  <cols>
    <col min="1" max="1" width="4.25" customWidth="1"/>
    <col min="2" max="3" width="10" bestFit="1" customWidth="1"/>
    <col min="4" max="4" width="15" bestFit="1" customWidth="1"/>
    <col min="5" max="5" width="60" bestFit="1" customWidth="1"/>
    <col min="6" max="6" width="8" bestFit="1" customWidth="1"/>
    <col min="7" max="7" width="16.25" customWidth="1"/>
    <col min="8" max="9" width="13" bestFit="1" customWidth="1"/>
    <col min="10" max="10" width="15.375" customWidth="1"/>
    <col min="11" max="11" width="13" bestFit="1" customWidth="1"/>
  </cols>
  <sheetData>
    <row r="1" spans="2:13" ht="15" thickBot="1" x14ac:dyDescent="0.25"/>
    <row r="2" spans="2:13" ht="15" x14ac:dyDescent="0.2">
      <c r="B2" s="41" t="s">
        <v>95</v>
      </c>
      <c r="C2" s="42"/>
      <c r="D2" s="43"/>
      <c r="E2" s="2" t="s">
        <v>0</v>
      </c>
      <c r="F2" s="35" t="s">
        <v>1</v>
      </c>
      <c r="G2" s="35"/>
      <c r="H2" s="3" t="s">
        <v>2</v>
      </c>
      <c r="I2" s="3" t="s">
        <v>79</v>
      </c>
      <c r="J2" s="36" t="s">
        <v>3</v>
      </c>
      <c r="K2" s="37"/>
    </row>
    <row r="3" spans="2:13" ht="54" customHeight="1" x14ac:dyDescent="0.2">
      <c r="B3" s="44"/>
      <c r="C3" s="45"/>
      <c r="D3" s="46"/>
      <c r="E3" s="1" t="s">
        <v>4</v>
      </c>
      <c r="F3" s="38" t="s">
        <v>80</v>
      </c>
      <c r="G3" s="38"/>
      <c r="H3" s="47" t="s">
        <v>96</v>
      </c>
      <c r="I3" s="48" t="s">
        <v>97</v>
      </c>
      <c r="J3" s="39" t="s">
        <v>5</v>
      </c>
      <c r="K3" s="40"/>
    </row>
    <row r="4" spans="2:13" ht="15" x14ac:dyDescent="0.25">
      <c r="B4" s="32" t="s">
        <v>81</v>
      </c>
      <c r="C4" s="33"/>
      <c r="D4" s="33"/>
      <c r="E4" s="33"/>
      <c r="F4" s="33"/>
      <c r="G4" s="33"/>
      <c r="H4" s="33"/>
      <c r="I4" s="33"/>
      <c r="J4" s="33"/>
      <c r="K4" s="34"/>
    </row>
    <row r="5" spans="2:13" ht="30" x14ac:dyDescent="0.2">
      <c r="B5" s="4" t="s">
        <v>82</v>
      </c>
      <c r="C5" s="5" t="s">
        <v>83</v>
      </c>
      <c r="D5" s="6" t="s">
        <v>84</v>
      </c>
      <c r="E5" s="6" t="s">
        <v>85</v>
      </c>
      <c r="F5" s="7" t="s">
        <v>86</v>
      </c>
      <c r="G5" s="5" t="s">
        <v>87</v>
      </c>
      <c r="H5" s="5" t="s">
        <v>88</v>
      </c>
      <c r="I5" s="5" t="s">
        <v>89</v>
      </c>
      <c r="J5" s="5" t="s">
        <v>90</v>
      </c>
      <c r="K5" s="8" t="s">
        <v>91</v>
      </c>
      <c r="M5" s="26"/>
    </row>
    <row r="6" spans="2:13" x14ac:dyDescent="0.2">
      <c r="B6" s="15" t="s">
        <v>6</v>
      </c>
      <c r="C6" s="16"/>
      <c r="D6" s="16"/>
      <c r="E6" s="16" t="s">
        <v>7</v>
      </c>
      <c r="F6" s="16"/>
      <c r="G6" s="21">
        <v>1</v>
      </c>
      <c r="H6" s="22"/>
      <c r="I6" s="22"/>
      <c r="J6" s="23" t="e">
        <f>SUM(J7:J8)</f>
        <v>#VALUE!</v>
      </c>
      <c r="K6" s="27" t="e">
        <f>SUM(K7:K8)</f>
        <v>#VALUE!</v>
      </c>
    </row>
    <row r="7" spans="2:13" ht="25.5" x14ac:dyDescent="0.2">
      <c r="B7" s="17" t="s">
        <v>8</v>
      </c>
      <c r="C7" s="18" t="s">
        <v>9</v>
      </c>
      <c r="D7" s="19" t="s">
        <v>10</v>
      </c>
      <c r="E7" s="14" t="s">
        <v>11</v>
      </c>
      <c r="F7" s="19" t="s">
        <v>93</v>
      </c>
      <c r="G7" s="24">
        <v>1</v>
      </c>
      <c r="H7" s="49" t="s">
        <v>98</v>
      </c>
      <c r="I7" s="25" t="e">
        <f>TRUNC((H7*$H$3)+H7,2)</f>
        <v>#VALUE!</v>
      </c>
      <c r="J7" s="25" t="e">
        <f>TRUNC(G7*I7,2)</f>
        <v>#VALUE!</v>
      </c>
      <c r="K7" s="28" t="e">
        <f>J7/J28</f>
        <v>#VALUE!</v>
      </c>
    </row>
    <row r="8" spans="2:13" ht="38.25" x14ac:dyDescent="0.2">
      <c r="B8" s="17" t="s">
        <v>12</v>
      </c>
      <c r="C8" s="18" t="s">
        <v>13</v>
      </c>
      <c r="D8" s="19" t="s">
        <v>14</v>
      </c>
      <c r="E8" s="14" t="s">
        <v>15</v>
      </c>
      <c r="F8" s="19" t="s">
        <v>93</v>
      </c>
      <c r="G8" s="24">
        <v>1</v>
      </c>
      <c r="H8" s="49" t="s">
        <v>98</v>
      </c>
      <c r="I8" s="25" t="e">
        <f t="shared" ref="I8:I27" si="0">TRUNC((H8*$H$3)+H8,2)</f>
        <v>#VALUE!</v>
      </c>
      <c r="J8" s="25" t="e">
        <f t="shared" ref="J8:J27" si="1">TRUNC(G8*I8,2)</f>
        <v>#VALUE!</v>
      </c>
      <c r="K8" s="28" t="e">
        <f>J8/J28</f>
        <v>#VALUE!</v>
      </c>
    </row>
    <row r="9" spans="2:13" x14ac:dyDescent="0.2">
      <c r="B9" s="15" t="s">
        <v>16</v>
      </c>
      <c r="C9" s="16"/>
      <c r="D9" s="16"/>
      <c r="E9" s="16" t="s">
        <v>17</v>
      </c>
      <c r="F9" s="16"/>
      <c r="G9" s="21">
        <v>1</v>
      </c>
      <c r="H9" s="22"/>
      <c r="I9" s="22"/>
      <c r="J9" s="23" t="e">
        <f>SUM(J10:J25)</f>
        <v>#VALUE!</v>
      </c>
      <c r="K9" s="27" t="e">
        <f>SUM(K10:K25)</f>
        <v>#VALUE!</v>
      </c>
    </row>
    <row r="10" spans="2:13" x14ac:dyDescent="0.2">
      <c r="B10" s="17" t="s">
        <v>18</v>
      </c>
      <c r="C10" s="18" t="s">
        <v>19</v>
      </c>
      <c r="D10" s="19" t="s">
        <v>20</v>
      </c>
      <c r="E10" s="14" t="s">
        <v>21</v>
      </c>
      <c r="F10" s="19" t="s">
        <v>64</v>
      </c>
      <c r="G10" s="24">
        <v>50</v>
      </c>
      <c r="H10" s="49" t="s">
        <v>98</v>
      </c>
      <c r="I10" s="25" t="e">
        <f t="shared" si="0"/>
        <v>#VALUE!</v>
      </c>
      <c r="J10" s="25" t="e">
        <f t="shared" si="1"/>
        <v>#VALUE!</v>
      </c>
      <c r="K10" s="28" t="e">
        <f>J10/$J$28</f>
        <v>#VALUE!</v>
      </c>
    </row>
    <row r="11" spans="2:13" ht="25.5" x14ac:dyDescent="0.2">
      <c r="B11" s="17" t="s">
        <v>22</v>
      </c>
      <c r="C11" s="18" t="s">
        <v>23</v>
      </c>
      <c r="D11" s="19" t="s">
        <v>24</v>
      </c>
      <c r="E11" s="14" t="s">
        <v>25</v>
      </c>
      <c r="F11" s="19" t="s">
        <v>94</v>
      </c>
      <c r="G11" s="24">
        <v>116.5</v>
      </c>
      <c r="H11" s="49" t="s">
        <v>98</v>
      </c>
      <c r="I11" s="25" t="e">
        <f t="shared" si="0"/>
        <v>#VALUE!</v>
      </c>
      <c r="J11" s="25" t="e">
        <f t="shared" si="1"/>
        <v>#VALUE!</v>
      </c>
      <c r="K11" s="28" t="e">
        <f t="shared" ref="K11:K25" si="2">J11/$J$28</f>
        <v>#VALUE!</v>
      </c>
    </row>
    <row r="12" spans="2:13" ht="25.5" x14ac:dyDescent="0.2">
      <c r="B12" s="17" t="s">
        <v>26</v>
      </c>
      <c r="C12" s="18" t="s">
        <v>27</v>
      </c>
      <c r="D12" s="19" t="s">
        <v>24</v>
      </c>
      <c r="E12" s="14" t="s">
        <v>28</v>
      </c>
      <c r="F12" s="19" t="s">
        <v>94</v>
      </c>
      <c r="G12" s="24">
        <v>47</v>
      </c>
      <c r="H12" s="49" t="s">
        <v>98</v>
      </c>
      <c r="I12" s="25" t="e">
        <f t="shared" si="0"/>
        <v>#VALUE!</v>
      </c>
      <c r="J12" s="25" t="e">
        <f t="shared" si="1"/>
        <v>#VALUE!</v>
      </c>
      <c r="K12" s="28" t="e">
        <f t="shared" si="2"/>
        <v>#VALUE!</v>
      </c>
    </row>
    <row r="13" spans="2:13" ht="25.5" x14ac:dyDescent="0.2">
      <c r="B13" s="17" t="s">
        <v>29</v>
      </c>
      <c r="C13" s="18" t="s">
        <v>30</v>
      </c>
      <c r="D13" s="19" t="s">
        <v>31</v>
      </c>
      <c r="E13" s="14" t="s">
        <v>32</v>
      </c>
      <c r="F13" s="19" t="s">
        <v>94</v>
      </c>
      <c r="G13" s="24">
        <v>487</v>
      </c>
      <c r="H13" s="49" t="s">
        <v>98</v>
      </c>
      <c r="I13" s="25" t="e">
        <f t="shared" si="0"/>
        <v>#VALUE!</v>
      </c>
      <c r="J13" s="25" t="e">
        <f t="shared" si="1"/>
        <v>#VALUE!</v>
      </c>
      <c r="K13" s="28" t="e">
        <f t="shared" si="2"/>
        <v>#VALUE!</v>
      </c>
    </row>
    <row r="14" spans="2:13" x14ac:dyDescent="0.2">
      <c r="B14" s="17" t="s">
        <v>33</v>
      </c>
      <c r="C14" s="18" t="s">
        <v>34</v>
      </c>
      <c r="D14" s="19" t="s">
        <v>24</v>
      </c>
      <c r="E14" s="14" t="s">
        <v>35</v>
      </c>
      <c r="F14" s="19" t="s">
        <v>94</v>
      </c>
      <c r="G14" s="24">
        <v>94.5</v>
      </c>
      <c r="H14" s="49" t="s">
        <v>98</v>
      </c>
      <c r="I14" s="25" t="e">
        <f t="shared" si="0"/>
        <v>#VALUE!</v>
      </c>
      <c r="J14" s="25" t="e">
        <f t="shared" si="1"/>
        <v>#VALUE!</v>
      </c>
      <c r="K14" s="28" t="e">
        <f t="shared" si="2"/>
        <v>#VALUE!</v>
      </c>
    </row>
    <row r="15" spans="2:13" ht="51" x14ac:dyDescent="0.2">
      <c r="B15" s="17" t="s">
        <v>36</v>
      </c>
      <c r="C15" s="18" t="s">
        <v>37</v>
      </c>
      <c r="D15" s="19" t="s">
        <v>24</v>
      </c>
      <c r="E15" s="14" t="s">
        <v>38</v>
      </c>
      <c r="F15" s="19" t="s">
        <v>94</v>
      </c>
      <c r="G15" s="24">
        <v>97.4</v>
      </c>
      <c r="H15" s="49" t="s">
        <v>98</v>
      </c>
      <c r="I15" s="25" t="e">
        <f t="shared" si="0"/>
        <v>#VALUE!</v>
      </c>
      <c r="J15" s="25" t="e">
        <f t="shared" si="1"/>
        <v>#VALUE!</v>
      </c>
      <c r="K15" s="28" t="e">
        <f t="shared" si="2"/>
        <v>#VALUE!</v>
      </c>
    </row>
    <row r="16" spans="2:13" ht="25.5" x14ac:dyDescent="0.2">
      <c r="B16" s="17" t="s">
        <v>39</v>
      </c>
      <c r="C16" s="18" t="s">
        <v>40</v>
      </c>
      <c r="D16" s="19" t="s">
        <v>24</v>
      </c>
      <c r="E16" s="14" t="s">
        <v>41</v>
      </c>
      <c r="F16" s="19" t="s">
        <v>94</v>
      </c>
      <c r="G16" s="24">
        <v>48.3</v>
      </c>
      <c r="H16" s="49" t="s">
        <v>98</v>
      </c>
      <c r="I16" s="25" t="e">
        <f t="shared" si="0"/>
        <v>#VALUE!</v>
      </c>
      <c r="J16" s="25" t="e">
        <f t="shared" si="1"/>
        <v>#VALUE!</v>
      </c>
      <c r="K16" s="28" t="e">
        <f t="shared" si="2"/>
        <v>#VALUE!</v>
      </c>
    </row>
    <row r="17" spans="2:12" ht="25.5" x14ac:dyDescent="0.2">
      <c r="B17" s="17" t="s">
        <v>42</v>
      </c>
      <c r="C17" s="18" t="s">
        <v>43</v>
      </c>
      <c r="D17" s="19" t="s">
        <v>24</v>
      </c>
      <c r="E17" s="14" t="s">
        <v>44</v>
      </c>
      <c r="F17" s="19" t="s">
        <v>94</v>
      </c>
      <c r="G17" s="24">
        <v>161</v>
      </c>
      <c r="H17" s="49" t="s">
        <v>98</v>
      </c>
      <c r="I17" s="25" t="e">
        <f t="shared" si="0"/>
        <v>#VALUE!</v>
      </c>
      <c r="J17" s="25" t="e">
        <f t="shared" si="1"/>
        <v>#VALUE!</v>
      </c>
      <c r="K17" s="28" t="e">
        <f t="shared" si="2"/>
        <v>#VALUE!</v>
      </c>
    </row>
    <row r="18" spans="2:12" ht="25.5" x14ac:dyDescent="0.2">
      <c r="B18" s="17" t="s">
        <v>46</v>
      </c>
      <c r="C18" s="18" t="s">
        <v>47</v>
      </c>
      <c r="D18" s="19" t="s">
        <v>24</v>
      </c>
      <c r="E18" s="14" t="s">
        <v>48</v>
      </c>
      <c r="F18" s="19" t="s">
        <v>94</v>
      </c>
      <c r="G18" s="24">
        <v>326</v>
      </c>
      <c r="H18" s="49" t="s">
        <v>98</v>
      </c>
      <c r="I18" s="25" t="e">
        <f t="shared" si="0"/>
        <v>#VALUE!</v>
      </c>
      <c r="J18" s="25" t="e">
        <f t="shared" si="1"/>
        <v>#VALUE!</v>
      </c>
      <c r="K18" s="28" t="e">
        <f t="shared" si="2"/>
        <v>#VALUE!</v>
      </c>
    </row>
    <row r="19" spans="2:12" ht="25.5" x14ac:dyDescent="0.2">
      <c r="B19" s="17" t="s">
        <v>49</v>
      </c>
      <c r="C19" s="18" t="s">
        <v>50</v>
      </c>
      <c r="D19" s="19" t="s">
        <v>24</v>
      </c>
      <c r="E19" s="14" t="s">
        <v>51</v>
      </c>
      <c r="F19" s="19" t="s">
        <v>94</v>
      </c>
      <c r="G19" s="24">
        <v>94.5</v>
      </c>
      <c r="H19" s="49" t="s">
        <v>98</v>
      </c>
      <c r="I19" s="25" t="e">
        <f t="shared" si="0"/>
        <v>#VALUE!</v>
      </c>
      <c r="J19" s="25" t="e">
        <f t="shared" si="1"/>
        <v>#VALUE!</v>
      </c>
      <c r="K19" s="28" t="e">
        <f t="shared" si="2"/>
        <v>#VALUE!</v>
      </c>
    </row>
    <row r="20" spans="2:12" ht="25.5" x14ac:dyDescent="0.2">
      <c r="B20" s="17" t="s">
        <v>52</v>
      </c>
      <c r="C20" s="18" t="s">
        <v>53</v>
      </c>
      <c r="D20" s="19" t="s">
        <v>24</v>
      </c>
      <c r="E20" s="14" t="s">
        <v>54</v>
      </c>
      <c r="F20" s="19" t="s">
        <v>94</v>
      </c>
      <c r="G20" s="24">
        <v>47</v>
      </c>
      <c r="H20" s="49" t="s">
        <v>98</v>
      </c>
      <c r="I20" s="25" t="e">
        <f t="shared" si="0"/>
        <v>#VALUE!</v>
      </c>
      <c r="J20" s="25" t="e">
        <f t="shared" si="1"/>
        <v>#VALUE!</v>
      </c>
      <c r="K20" s="28" t="e">
        <f t="shared" si="2"/>
        <v>#VALUE!</v>
      </c>
    </row>
    <row r="21" spans="2:12" ht="38.25" x14ac:dyDescent="0.2">
      <c r="B21" s="17" t="s">
        <v>55</v>
      </c>
      <c r="C21" s="18" t="s">
        <v>56</v>
      </c>
      <c r="D21" s="19" t="s">
        <v>24</v>
      </c>
      <c r="E21" s="14" t="s">
        <v>57</v>
      </c>
      <c r="F21" s="19" t="s">
        <v>45</v>
      </c>
      <c r="G21" s="24">
        <v>116.5</v>
      </c>
      <c r="H21" s="49" t="s">
        <v>98</v>
      </c>
      <c r="I21" s="25" t="e">
        <f t="shared" si="0"/>
        <v>#VALUE!</v>
      </c>
      <c r="J21" s="25" t="e">
        <f t="shared" si="1"/>
        <v>#VALUE!</v>
      </c>
      <c r="K21" s="28" t="e">
        <f t="shared" si="2"/>
        <v>#VALUE!</v>
      </c>
    </row>
    <row r="22" spans="2:12" ht="51" x14ac:dyDescent="0.2">
      <c r="B22" s="17" t="s">
        <v>58</v>
      </c>
      <c r="C22" s="18" t="s">
        <v>59</v>
      </c>
      <c r="D22" s="19" t="s">
        <v>24</v>
      </c>
      <c r="E22" s="14" t="s">
        <v>60</v>
      </c>
      <c r="F22" s="19" t="s">
        <v>94</v>
      </c>
      <c r="G22" s="24">
        <v>116.5</v>
      </c>
      <c r="H22" s="49" t="s">
        <v>98</v>
      </c>
      <c r="I22" s="25" t="e">
        <f t="shared" si="0"/>
        <v>#VALUE!</v>
      </c>
      <c r="J22" s="25" t="e">
        <f t="shared" si="1"/>
        <v>#VALUE!</v>
      </c>
      <c r="K22" s="28" t="e">
        <f t="shared" si="2"/>
        <v>#VALUE!</v>
      </c>
    </row>
    <row r="23" spans="2:12" ht="25.5" x14ac:dyDescent="0.2">
      <c r="B23" s="17" t="s">
        <v>61</v>
      </c>
      <c r="C23" s="18" t="s">
        <v>62</v>
      </c>
      <c r="D23" s="19" t="s">
        <v>24</v>
      </c>
      <c r="E23" s="14" t="s">
        <v>63</v>
      </c>
      <c r="F23" s="20" t="s">
        <v>64</v>
      </c>
      <c r="G23" s="24">
        <v>134</v>
      </c>
      <c r="H23" s="49" t="s">
        <v>98</v>
      </c>
      <c r="I23" s="25" t="e">
        <f t="shared" si="0"/>
        <v>#VALUE!</v>
      </c>
      <c r="J23" s="25" t="e">
        <f t="shared" si="1"/>
        <v>#VALUE!</v>
      </c>
      <c r="K23" s="28" t="e">
        <f t="shared" si="2"/>
        <v>#VALUE!</v>
      </c>
    </row>
    <row r="24" spans="2:12" x14ac:dyDescent="0.2">
      <c r="B24" s="17" t="s">
        <v>65</v>
      </c>
      <c r="C24" s="18" t="s">
        <v>66</v>
      </c>
      <c r="D24" s="19" t="s">
        <v>67</v>
      </c>
      <c r="E24" s="14" t="s">
        <v>68</v>
      </c>
      <c r="F24" s="19" t="s">
        <v>94</v>
      </c>
      <c r="G24" s="24">
        <v>6</v>
      </c>
      <c r="H24" s="49" t="s">
        <v>98</v>
      </c>
      <c r="I24" s="25" t="e">
        <f t="shared" si="0"/>
        <v>#VALUE!</v>
      </c>
      <c r="J24" s="25" t="e">
        <f t="shared" si="1"/>
        <v>#VALUE!</v>
      </c>
      <c r="K24" s="28" t="e">
        <f t="shared" si="2"/>
        <v>#VALUE!</v>
      </c>
    </row>
    <row r="25" spans="2:12" x14ac:dyDescent="0.2">
      <c r="B25" s="17" t="s">
        <v>69</v>
      </c>
      <c r="C25" s="18" t="s">
        <v>70</v>
      </c>
      <c r="D25" s="19" t="s">
        <v>71</v>
      </c>
      <c r="E25" s="14" t="s">
        <v>72</v>
      </c>
      <c r="F25" s="20" t="s">
        <v>73</v>
      </c>
      <c r="G25" s="24">
        <v>1</v>
      </c>
      <c r="H25" s="49" t="s">
        <v>98</v>
      </c>
      <c r="I25" s="25" t="e">
        <f t="shared" si="0"/>
        <v>#VALUE!</v>
      </c>
      <c r="J25" s="25" t="e">
        <f t="shared" si="1"/>
        <v>#VALUE!</v>
      </c>
      <c r="K25" s="28" t="e">
        <f t="shared" si="2"/>
        <v>#VALUE!</v>
      </c>
    </row>
    <row r="26" spans="2:12" x14ac:dyDescent="0.2">
      <c r="B26" s="15" t="s">
        <v>74</v>
      </c>
      <c r="C26" s="16"/>
      <c r="D26" s="16"/>
      <c r="E26" s="16" t="s">
        <v>75</v>
      </c>
      <c r="F26" s="16"/>
      <c r="G26" s="21">
        <v>1</v>
      </c>
      <c r="H26" s="22"/>
      <c r="I26" s="22"/>
      <c r="J26" s="23" t="e">
        <f>J27</f>
        <v>#VALUE!</v>
      </c>
      <c r="K26" s="27" t="e">
        <f>K27</f>
        <v>#VALUE!</v>
      </c>
    </row>
    <row r="27" spans="2:12" x14ac:dyDescent="0.2">
      <c r="B27" s="17" t="s">
        <v>76</v>
      </c>
      <c r="C27" s="18" t="s">
        <v>77</v>
      </c>
      <c r="D27" s="19" t="s">
        <v>24</v>
      </c>
      <c r="E27" s="14" t="s">
        <v>78</v>
      </c>
      <c r="F27" s="19" t="s">
        <v>94</v>
      </c>
      <c r="G27" s="24">
        <v>94.5</v>
      </c>
      <c r="H27" s="49" t="s">
        <v>98</v>
      </c>
      <c r="I27" s="25" t="e">
        <f t="shared" si="0"/>
        <v>#VALUE!</v>
      </c>
      <c r="J27" s="25" t="e">
        <f t="shared" si="1"/>
        <v>#VALUE!</v>
      </c>
      <c r="K27" s="28" t="e">
        <f>J27/J28</f>
        <v>#VALUE!</v>
      </c>
      <c r="L27" s="26"/>
    </row>
    <row r="28" spans="2:12" ht="15" thickBot="1" x14ac:dyDescent="0.25">
      <c r="B28" s="29"/>
      <c r="C28" s="30"/>
      <c r="D28" s="30"/>
      <c r="E28" s="10"/>
      <c r="F28" s="9"/>
      <c r="G28" s="31"/>
      <c r="H28" s="30"/>
      <c r="I28" s="11" t="s">
        <v>92</v>
      </c>
      <c r="J28" s="12" t="e">
        <f>J26+J9+J6</f>
        <v>#VALUE!</v>
      </c>
      <c r="K28" s="13" t="e">
        <f>K26+K9+K6</f>
        <v>#VALUE!</v>
      </c>
    </row>
  </sheetData>
  <mergeCells count="8">
    <mergeCell ref="B28:D28"/>
    <mergeCell ref="G28:H28"/>
    <mergeCell ref="B4:K4"/>
    <mergeCell ref="B2:D3"/>
    <mergeCell ref="F2:G2"/>
    <mergeCell ref="J2:K2"/>
    <mergeCell ref="F3:G3"/>
    <mergeCell ref="J3:K3"/>
  </mergeCells>
  <pageMargins left="0.5" right="0.5" top="1" bottom="1" header="0.5" footer="0.5"/>
  <pageSetup paperSize="9" scale="47" fitToHeight="0" orientation="portrait" r:id="rId1"/>
  <headerFooter>
    <oddHeader xml:space="preserve">&amp;L </oddHeader>
    <oddFooter xml:space="preserve">&amp;L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8" ma:contentTypeDescription="Crie um novo documento." ma:contentTypeScope="" ma:versionID="5bb01f219ed8b334c95a0ea828dbf7e2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0d50ba31d43f931b0cf757024259e4eb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495657-D466-4D21-B968-D044E81064D9}"/>
</file>

<file path=customXml/itemProps2.xml><?xml version="1.0" encoding="utf-8"?>
<ds:datastoreItem xmlns:ds="http://schemas.openxmlformats.org/officeDocument/2006/customXml" ds:itemID="{0F1ABD75-F64E-4FFA-9210-6AFCE9AE55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Jucimary Silveira de Souza da Costa Pinto</cp:lastModifiedBy>
  <cp:revision>0</cp:revision>
  <cp:lastPrinted>2024-03-15T17:22:29Z</cp:lastPrinted>
  <dcterms:created xsi:type="dcterms:W3CDTF">2024-03-15T16:00:44Z</dcterms:created>
  <dcterms:modified xsi:type="dcterms:W3CDTF">2024-03-15T17:44:07Z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7073b22-4fa6-4a78-98b1-87d7d3aea64d_Enabled">
    <vt:lpwstr>true</vt:lpwstr>
  </property>
  <property fmtid="{D5CDD505-2E9C-101B-9397-08002B2CF9AE}" pid="3" name="MSIP_Label_e7073b22-4fa6-4a78-98b1-87d7d3aea64d_SetDate">
    <vt:lpwstr>2024-03-15T16:01:09Z</vt:lpwstr>
  </property>
  <property fmtid="{D5CDD505-2E9C-101B-9397-08002B2CF9AE}" pid="4" name="MSIP_Label_e7073b22-4fa6-4a78-98b1-87d7d3aea64d_Method">
    <vt:lpwstr>Privileged</vt:lpwstr>
  </property>
  <property fmtid="{D5CDD505-2E9C-101B-9397-08002B2CF9AE}" pid="5" name="MSIP_Label_e7073b22-4fa6-4a78-98b1-87d7d3aea64d_Name">
    <vt:lpwstr>Público</vt:lpwstr>
  </property>
  <property fmtid="{D5CDD505-2E9C-101B-9397-08002B2CF9AE}" pid="6" name="MSIP_Label_e7073b22-4fa6-4a78-98b1-87d7d3aea64d_SiteId">
    <vt:lpwstr>37bb5be2-ce71-4a25-949e-94c6df2c970d</vt:lpwstr>
  </property>
  <property fmtid="{D5CDD505-2E9C-101B-9397-08002B2CF9AE}" pid="7" name="MSIP_Label_e7073b22-4fa6-4a78-98b1-87d7d3aea64d_ActionId">
    <vt:lpwstr>8f37736f-6325-4932-b112-40dfed9c028c</vt:lpwstr>
  </property>
  <property fmtid="{D5CDD505-2E9C-101B-9397-08002B2CF9AE}" pid="8" name="MSIP_Label_e7073b22-4fa6-4a78-98b1-87d7d3aea64d_ContentBits">
    <vt:lpwstr>2</vt:lpwstr>
  </property>
</Properties>
</file>