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EREN\EM USO\04 DIORP\2021\09) ORÇAMENTOS\3 - PONTOS DE ATENDIMENTO\3 - POSTOS\PSTJP-João Pessoa\JUCIMARY\"/>
    </mc:Choice>
  </mc:AlternateContent>
  <xr:revisionPtr revIDLastSave="0" documentId="13_ncr:1_{56177835-3D20-4BB1-BCB6-6374D5A599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rçamento Sintético" sheetId="1" r:id="rId1"/>
  </sheets>
  <definedNames>
    <definedName name="_xlnm.Print_Area" localSheetId="0">'Orçamento Sintético'!$B$2:$I$55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4" i="1" l="1"/>
  <c r="I50" i="1"/>
  <c r="I51" i="1"/>
  <c r="I44" i="1"/>
  <c r="I45" i="1"/>
  <c r="I40" i="1"/>
  <c r="I41" i="1"/>
  <c r="I53" i="1"/>
  <c r="I52" i="1" s="1"/>
  <c r="I49" i="1"/>
  <c r="I48" i="1" s="1"/>
  <c r="I47" i="1"/>
  <c r="I46" i="1" s="1"/>
  <c r="I43" i="1"/>
  <c r="I42" i="1" s="1"/>
  <c r="I34" i="1"/>
  <c r="I32" i="1" s="1"/>
  <c r="I35" i="1"/>
  <c r="I36" i="1"/>
  <c r="I37" i="1"/>
  <c r="I30" i="1"/>
  <c r="I39" i="1"/>
  <c r="I38" i="1" s="1"/>
  <c r="I33" i="1"/>
  <c r="I29" i="1"/>
  <c r="I28" i="1" s="1"/>
  <c r="I27" i="1"/>
  <c r="I26" i="1" s="1"/>
  <c r="I16" i="1"/>
  <c r="I14" i="1" s="1"/>
  <c r="I17" i="1"/>
  <c r="I18" i="1"/>
  <c r="I19" i="1"/>
  <c r="I20" i="1"/>
  <c r="I21" i="1"/>
  <c r="I22" i="1"/>
  <c r="I23" i="1"/>
  <c r="I24" i="1"/>
  <c r="I25" i="1"/>
  <c r="I15" i="1"/>
  <c r="I12" i="1"/>
  <c r="I11" i="1" s="1"/>
  <c r="I8" i="1"/>
  <c r="I9" i="1"/>
  <c r="I10" i="1"/>
  <c r="I7" i="1"/>
  <c r="I6" i="1" s="1"/>
  <c r="I31" i="1" l="1"/>
  <c r="I55" i="1" s="1"/>
  <c r="I13" i="1"/>
</calcChain>
</file>

<file path=xl/sharedStrings.xml><?xml version="1.0" encoding="utf-8"?>
<sst xmlns="http://schemas.openxmlformats.org/spreadsheetml/2006/main" count="223" uniqueCount="160">
  <si>
    <t>Obra</t>
  </si>
  <si>
    <t>B.D.I.</t>
  </si>
  <si>
    <t xml:space="preserve"> REFORMA DO POSTO DE ATENDIMENTO - PSTJP - João Pessoa / PB - PINTURA/ADESIVO</t>
  </si>
  <si>
    <t>Orçamento Sintético</t>
  </si>
  <si>
    <t>Item</t>
  </si>
  <si>
    <t>Código</t>
  </si>
  <si>
    <t>Banco</t>
  </si>
  <si>
    <t>Descrição</t>
  </si>
  <si>
    <t>Und</t>
  </si>
  <si>
    <t>Quant.</t>
  </si>
  <si>
    <t>Valor Unit com BDI</t>
  </si>
  <si>
    <t>Total</t>
  </si>
  <si>
    <t xml:space="preserve"> 1 </t>
  </si>
  <si>
    <t>ADMINISTRAÇÃO</t>
  </si>
  <si>
    <t xml:space="preserve"> 1.1 </t>
  </si>
  <si>
    <t xml:space="preserve"> 90777 </t>
  </si>
  <si>
    <t>SINAPI</t>
  </si>
  <si>
    <t>ENGENHEIRO CIVIL DE OBRA JUNIOR COM ENCARGOS COMPLEMENTARES</t>
  </si>
  <si>
    <t>H</t>
  </si>
  <si>
    <t xml:space="preserve"> 1.2 </t>
  </si>
  <si>
    <t xml:space="preserve"> 90776 </t>
  </si>
  <si>
    <t>ENCARREGADO GERAL COM ENCARGOS COMPLEMENTARES</t>
  </si>
  <si>
    <t xml:space="preserve"> 1.3 </t>
  </si>
  <si>
    <t xml:space="preserve"> 74209/001 </t>
  </si>
  <si>
    <t>PLACA DE OBRA EM CHAPA DE ACO GALVANIZADO</t>
  </si>
  <si>
    <t xml:space="preserve"> 1.4 </t>
  </si>
  <si>
    <t xml:space="preserve"> 016580 </t>
  </si>
  <si>
    <t>SBC</t>
  </si>
  <si>
    <t>A R T TABELA A DO CREA ACIMA DE 15000,01</t>
  </si>
  <si>
    <t>UN</t>
  </si>
  <si>
    <t xml:space="preserve"> 2 </t>
  </si>
  <si>
    <t>EQUIPAMENTOS</t>
  </si>
  <si>
    <t xml:space="preserve"> 2.1 </t>
  </si>
  <si>
    <t xml:space="preserve"> 012025 </t>
  </si>
  <si>
    <t>ANDAIME TUBULAR PARA FACHADAS + TRANSPORTE IDA E VOLTA</t>
  </si>
  <si>
    <t xml:space="preserve"> 3 </t>
  </si>
  <si>
    <t>REVESTIMENTO</t>
  </si>
  <si>
    <t xml:space="preserve"> 3.1 </t>
  </si>
  <si>
    <t>REFORMA DO PAINEL INTERNO</t>
  </si>
  <si>
    <t xml:space="preserve"> 3.1.1 </t>
  </si>
  <si>
    <t xml:space="preserve"> 022087 </t>
  </si>
  <si>
    <t>RETIRADA E REMOCAO DE EQUIPAMENTOS AR COND.SPLIT</t>
  </si>
  <si>
    <t xml:space="preserve"> 3.1.2 </t>
  </si>
  <si>
    <t xml:space="preserve"> 022339 </t>
  </si>
  <si>
    <t>RECOLOCACAO APARELHO AR CONDICIONADO DE PAREDE</t>
  </si>
  <si>
    <t xml:space="preserve"> 3.1.3 </t>
  </si>
  <si>
    <t xml:space="preserve"> 067204 </t>
  </si>
  <si>
    <t>RETIRADA E RECOLOCAÇÃO DE TV E SUPORTE PARA TV TRI-ARTICULADO DE 20"" A 43""</t>
  </si>
  <si>
    <t xml:space="preserve"> 3.1.4 </t>
  </si>
  <si>
    <t xml:space="preserve"> 150159 </t>
  </si>
  <si>
    <t>RETIRADA E RECOLOCAÇÃO DE DIVISORIA EM VIDRO LAMINADO INCOLOR 8mm</t>
  </si>
  <si>
    <t xml:space="preserve"> 3.1.5 </t>
  </si>
  <si>
    <t xml:space="preserve"> 022652 </t>
  </si>
  <si>
    <t>RETIRADA DIVISÓRIA EM PAINEL DE MADEIRA MDF, REVESTIDO DE LAMINADO MELANÍNICO</t>
  </si>
  <si>
    <t xml:space="preserve"> 3.1.6 </t>
  </si>
  <si>
    <t xml:space="preserve"> 121615 </t>
  </si>
  <si>
    <t>FORNECIMENTO E INSTALAÇÃO DE PERFIL DE ALUMINIO TIPO "U"</t>
  </si>
  <si>
    <t>M</t>
  </si>
  <si>
    <t xml:space="preserve"> 3.1.7 </t>
  </si>
  <si>
    <t xml:space="preserve"> 090801 </t>
  </si>
  <si>
    <t>FORNECIMENTO E INSTALAÇÃO DE PAREDE DUPLA 10cm DRY-WALL PAINEL GESSO ACARTONADO " VERDE "  e = 1,25 cm</t>
  </si>
  <si>
    <t xml:space="preserve"> 3.1.8 </t>
  </si>
  <si>
    <t xml:space="preserve"> C2221 </t>
  </si>
  <si>
    <t>SEINFRA</t>
  </si>
  <si>
    <t>REVESTIMENTO INTERNO C/PAPEL DE PAREDE</t>
  </si>
  <si>
    <t xml:space="preserve"> 3.1.9 </t>
  </si>
  <si>
    <t xml:space="preserve"> 180005 </t>
  </si>
  <si>
    <t>PREPARO DE PAREDE COM MASSA PARA APLICACAO DE PAPEL</t>
  </si>
  <si>
    <t xml:space="preserve"> 3.1.10 </t>
  </si>
  <si>
    <t xml:space="preserve"> 88489 </t>
  </si>
  <si>
    <t>APLICAÇÃO MANUAL DE PINTURA COM TINTA LÁTEX ACRÍLICA EM PAREDES, DUAS DEMÃOS. AF_06/2014</t>
  </si>
  <si>
    <t xml:space="preserve"> 3.1.11 </t>
  </si>
  <si>
    <t xml:space="preserve"> 10354 </t>
  </si>
  <si>
    <t>ORSE</t>
  </si>
  <si>
    <t>FORNECIMENTO E INSTALAÇÃO DE ACABAMENTO LATERAL EM POLIESTIRENO, COM PVC, SANTA LUZIA, ref. 480, branco, 15 cm</t>
  </si>
  <si>
    <t xml:space="preserve"> 3.2 </t>
  </si>
  <si>
    <t>FACHADA EXTERNA</t>
  </si>
  <si>
    <t xml:space="preserve"> 3.2.1 </t>
  </si>
  <si>
    <t xml:space="preserve"> 13.022.0500-A </t>
  </si>
  <si>
    <t>EMOP</t>
  </si>
  <si>
    <t>RECOMPOSICAO DE REVESTIMENTO DE PAREDE EM PASTILHAS, AZULEJOS E CERAMICAS, INCLUSIVE MAO-DE-OBRA TOTAL E MATERIAIS DE ASSENTAMENTO E REJUNTAMENTO</t>
  </si>
  <si>
    <t xml:space="preserve"> 3.3 </t>
  </si>
  <si>
    <t>RODAPÉ</t>
  </si>
  <si>
    <t xml:space="preserve"> 3.3.1 </t>
  </si>
  <si>
    <t xml:space="preserve"> 10235 </t>
  </si>
  <si>
    <t>RETIRADA DE RODAPÉ DE MADEIRA - 10/2021</t>
  </si>
  <si>
    <t xml:space="preserve"> 3.3.2 </t>
  </si>
  <si>
    <t>FORNECIMENTO E INSTALAÇÃO DE RODAPÉ DE POLIESTIRENO, SANTA LUZIA, ref. 454, BRANCO, 10 cm</t>
  </si>
  <si>
    <t xml:space="preserve"> 4 </t>
  </si>
  <si>
    <t>REDE FRIGORÍGENA E APARELHOS DE AR CONDICIONADO</t>
  </si>
  <si>
    <t xml:space="preserve"> 4.1 </t>
  </si>
  <si>
    <t>DRENO</t>
  </si>
  <si>
    <t xml:space="preserve"> 4.1.1 </t>
  </si>
  <si>
    <t xml:space="preserve"> 2278 </t>
  </si>
  <si>
    <t>EMASSAMENTO DE SUPERFÍCIES, COM APLICAÇÃODE  01 DEMÃO DE MASSA CORRIDA, LIXAMENTO E RETOQUES - R1</t>
  </si>
  <si>
    <t xml:space="preserve"> 4.1.2 </t>
  </si>
  <si>
    <t xml:space="preserve"> 053042 </t>
  </si>
  <si>
    <t>ABERTURA E FECHAMENTO DE RASGOS EM ALVENARIA</t>
  </si>
  <si>
    <t xml:space="preserve"> 4.1.3 </t>
  </si>
  <si>
    <t xml:space="preserve"> 89865 </t>
  </si>
  <si>
    <t>TUBO, PVC, SOLDÁVEL, DN 25MM, INSTALADO EM DRENO DE AR-CONDICIONADO - FORNECIMENTO E INSTALAÇÃO. AF_08/2022</t>
  </si>
  <si>
    <t xml:space="preserve"> 4.1.4 </t>
  </si>
  <si>
    <t xml:space="preserve"> 070340 </t>
  </si>
  <si>
    <t>CAIXA DE PASSAGEM P/ SPLIT 35X13X7CM DRENO INFERIOR DE PLAST</t>
  </si>
  <si>
    <t xml:space="preserve"> 4.1.5 </t>
  </si>
  <si>
    <t xml:space="preserve"> 89365 </t>
  </si>
  <si>
    <t>CURVA 45 GRAUS, PVC, SOLDÁVEL, DN 25MM, INSTALADO EM RAMAL OU SUB-RAMAL DE ÁGUA - FORNECIMENTO E INSTALAÇÃO. AF_06/2022</t>
  </si>
  <si>
    <t xml:space="preserve"> 4.2 </t>
  </si>
  <si>
    <t>REDE COBRE</t>
  </si>
  <si>
    <t xml:space="preserve"> 4.2.1 </t>
  </si>
  <si>
    <t xml:space="preserve"> 070967 </t>
  </si>
  <si>
    <t>ISOLANTE TERMICO FLEXIVEL EM ESPUMA ELASTOMERICA, MANTA 32MM</t>
  </si>
  <si>
    <t xml:space="preserve"> 4.2.2 </t>
  </si>
  <si>
    <t xml:space="preserve"> 071844 </t>
  </si>
  <si>
    <t>FITA ALUMINIZADA COMUM PARA REFRIGERACAO 48X50M</t>
  </si>
  <si>
    <t xml:space="preserve"> 4.2.3 </t>
  </si>
  <si>
    <t xml:space="preserve"> 15.018.0509-A </t>
  </si>
  <si>
    <t>ELETROCALHA PERFURADA,COM TAMPA,TIPO "U",100X100MM,TRATAMENT O SUPERFICIAL PRE-ZINCADO A QUENTE,INCLUSIVE CONEXOES,ACESSO RIOS E FIXACAO SUPERIOR.FORNECIMENTO E COLOCACAO</t>
  </si>
  <si>
    <t xml:space="preserve"> 4.3 </t>
  </si>
  <si>
    <t>ELÉTRICA</t>
  </si>
  <si>
    <t xml:space="preserve"> 4.3.1 </t>
  </si>
  <si>
    <t xml:space="preserve"> 83411 </t>
  </si>
  <si>
    <t>ELETRODUTO FLEXIVEL ACO GALV TIPO CONDUITE D = 1 1/4" (32MM) - FORNECIMENTO E INSTALACAO</t>
  </si>
  <si>
    <t xml:space="preserve"> 4.3.2 </t>
  </si>
  <si>
    <t xml:space="preserve"> 067902 </t>
  </si>
  <si>
    <t>CONDULETE ALUMINIO ""C"" - 3/4""</t>
  </si>
  <si>
    <t xml:space="preserve"> 4.3.3 </t>
  </si>
  <si>
    <t xml:space="preserve"> ED-49153 </t>
  </si>
  <si>
    <t>SETOP</t>
  </si>
  <si>
    <t>CAIXA DE PASSAGEM EM CHAPA DE AÇO COM TAMPA APARAFUSADA, SOBREPOR, 202 X 202 X 102 MM</t>
  </si>
  <si>
    <t xml:space="preserve"> 4.4 </t>
  </si>
  <si>
    <t>APARELHO</t>
  </si>
  <si>
    <t xml:space="preserve"> 4.4.1 </t>
  </si>
  <si>
    <t xml:space="preserve"> 0001652 </t>
  </si>
  <si>
    <t>Próprio</t>
  </si>
  <si>
    <t>LIMPEZA DE APARELHO AR CONDICIONADO SPLIT</t>
  </si>
  <si>
    <t xml:space="preserve"> 5 </t>
  </si>
  <si>
    <t>PINTURA</t>
  </si>
  <si>
    <t xml:space="preserve"> 5.1 </t>
  </si>
  <si>
    <t>APLICAÇÃO MANUAL DE PINTURA COM TINTA LÁTEX ACRÍLICA EM PAREDES, DUAS DEMÃOS REF. SHERWIN WILLIAMS - BRANCO GELO ACETINADO. AF_06/2014</t>
  </si>
  <si>
    <t xml:space="preserve"> 5.2 </t>
  </si>
  <si>
    <t xml:space="preserve"> 88488 </t>
  </si>
  <si>
    <t>APLICAÇÃO MANUAL DE PINTURA COM TINTA LÁTEX ACRÍLICA EM TETO DE GESSO ACARTONADO , REF.: SHERWIN WILLIANS, NA  COR BRANCO NEVE FOSCO, DUAS DEMÃOS AF_06/2014</t>
  </si>
  <si>
    <t xml:space="preserve"> 5.3 </t>
  </si>
  <si>
    <t xml:space="preserve"> 023100 </t>
  </si>
  <si>
    <t>PROTECOES-PROTECAO DE PISO COM COBERTURA DE LONA/VINIL</t>
  </si>
  <si>
    <t xml:space="preserve"> 6 </t>
  </si>
  <si>
    <t>LIMPEZA GERAL</t>
  </si>
  <si>
    <t xml:space="preserve"> 6.1 </t>
  </si>
  <si>
    <t xml:space="preserve"> ED-50270 </t>
  </si>
  <si>
    <t>LIMPEZA PERMANENTE DA OBRA - 01 SERVENTE X  4 HORAS DIÁRIAS</t>
  </si>
  <si>
    <t xml:space="preserve"> 6.2 </t>
  </si>
  <si>
    <t xml:space="preserve"> C1628 </t>
  </si>
  <si>
    <t>DATA</t>
  </si>
  <si>
    <t>Total Geral c/ BDI</t>
  </si>
  <si>
    <t>M²</t>
  </si>
  <si>
    <t>MÊS</t>
  </si>
  <si>
    <t>LOGOMARCA DA EMPRESA</t>
  </si>
  <si>
    <r>
      <t xml:space="preserve">Padrão - </t>
    </r>
    <r>
      <rPr>
        <b/>
        <sz val="10"/>
        <color rgb="FFFF0000"/>
        <rFont val="Arial"/>
        <family val="2"/>
      </rPr>
      <t>XX,XX%</t>
    </r>
    <r>
      <rPr>
        <b/>
        <sz val="10"/>
        <rFont val="Arial"/>
        <family val="1"/>
      </rPr>
      <t xml:space="preserve">
Mão de Obra - </t>
    </r>
    <r>
      <rPr>
        <b/>
        <sz val="10"/>
        <color rgb="FFFF0000"/>
        <rFont val="Arial"/>
        <family val="2"/>
      </rPr>
      <t>XX,XX%</t>
    </r>
    <r>
      <rPr>
        <b/>
        <sz val="10"/>
        <rFont val="Arial"/>
        <family val="1"/>
      </rPr>
      <t xml:space="preserve">
</t>
    </r>
  </si>
  <si>
    <t>XX/XX/2023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</si>
</sst>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0"/>
      <color rgb="FF050505"/>
      <name val="Arial"/>
      <family val="1"/>
    </font>
    <font>
      <b/>
      <sz val="10"/>
      <color rgb="FF050505"/>
      <name val="Arial"/>
      <family val="1"/>
    </font>
    <font>
      <b/>
      <sz val="10"/>
      <color rgb="FF050505"/>
      <name val="Arial"/>
      <family val="1"/>
    </font>
    <font>
      <b/>
      <sz val="1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b/>
      <sz val="10"/>
      <name val="Arial"/>
      <family val="1"/>
    </font>
    <font>
      <sz val="11"/>
      <name val="Arial"/>
      <family val="1"/>
    </font>
    <font>
      <b/>
      <sz val="11"/>
      <color theme="0"/>
      <name val="Arial"/>
      <family val="1"/>
    </font>
    <font>
      <sz val="11"/>
      <color theme="0"/>
      <name val="Arial"/>
      <family val="1"/>
    </font>
    <font>
      <b/>
      <sz val="10"/>
      <color theme="0"/>
      <name val="Arial"/>
      <family val="1"/>
    </font>
    <font>
      <sz val="10"/>
      <color theme="0"/>
      <name val="Arial"/>
      <family val="1"/>
    </font>
    <font>
      <b/>
      <sz val="11"/>
      <color rgb="FFFF0000"/>
      <name val="Arial"/>
      <family val="1"/>
    </font>
    <font>
      <b/>
      <sz val="10"/>
      <color rgb="FFFF0000"/>
      <name val="Arial"/>
      <family val="2"/>
    </font>
    <font>
      <b/>
      <sz val="10"/>
      <color rgb="FFFF0000"/>
      <name val="Arial"/>
      <family val="1"/>
    </font>
  </fonts>
  <fills count="1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8F8F8F"/>
      </patternFill>
    </fill>
    <fill>
      <patternFill patternType="solid">
        <fgColor rgb="FF8F8F8F"/>
      </patternFill>
    </fill>
    <fill>
      <patternFill patternType="solid">
        <fgColor rgb="FF8F8F8F"/>
      </patternFill>
    </fill>
    <fill>
      <patternFill patternType="solid">
        <fgColor rgb="FFF6F8F6"/>
      </patternFill>
    </fill>
    <fill>
      <patternFill patternType="solid">
        <fgColor rgb="FFF6F8F6"/>
      </patternFill>
    </fill>
    <fill>
      <patternFill patternType="solid">
        <fgColor rgb="FFF6F8F6"/>
      </patternFill>
    </fill>
    <fill>
      <patternFill patternType="solid">
        <fgColor rgb="FFF6F8F6"/>
      </patternFill>
    </fill>
    <fill>
      <patternFill patternType="solid">
        <fgColor rgb="FFFFFFFF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13" fillId="13" borderId="1" xfId="0" applyFont="1" applyFill="1" applyBorder="1" applyAlignment="1">
      <alignment horizontal="left" vertical="top" wrapText="1"/>
    </xf>
    <xf numFmtId="0" fontId="13" fillId="13" borderId="1" xfId="0" applyFont="1" applyFill="1" applyBorder="1" applyAlignment="1">
      <alignment horizontal="left" vertical="top" wrapText="1"/>
    </xf>
    <xf numFmtId="0" fontId="16" fillId="14" borderId="1" xfId="0" applyFont="1" applyFill="1" applyBorder="1"/>
    <xf numFmtId="0" fontId="5" fillId="6" borderId="1" xfId="0" applyFont="1" applyFill="1" applyBorder="1" applyAlignment="1">
      <alignment horizontal="left" vertical="top" wrapText="1"/>
    </xf>
    <xf numFmtId="0" fontId="9" fillId="9" borderId="1" xfId="0" applyFont="1" applyFill="1" applyBorder="1" applyAlignment="1">
      <alignment horizontal="left" vertical="top" wrapText="1"/>
    </xf>
    <xf numFmtId="0" fontId="11" fillId="11" borderId="1" xfId="0" applyFont="1" applyFill="1" applyBorder="1" applyAlignment="1">
      <alignment horizontal="right" vertical="top" wrapText="1"/>
    </xf>
    <xf numFmtId="0" fontId="10" fillId="10" borderId="1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left" vertical="top" wrapText="1"/>
    </xf>
    <xf numFmtId="0" fontId="0" fillId="0" borderId="3" xfId="0" applyBorder="1"/>
    <xf numFmtId="0" fontId="1" fillId="2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left" vertical="top" wrapText="1"/>
    </xf>
    <xf numFmtId="0" fontId="15" fillId="14" borderId="5" xfId="0" applyFont="1" applyFill="1" applyBorder="1" applyAlignment="1">
      <alignment horizontal="center" wrapText="1"/>
    </xf>
    <xf numFmtId="0" fontId="16" fillId="14" borderId="6" xfId="0" applyFont="1" applyFill="1" applyBorder="1"/>
    <xf numFmtId="0" fontId="5" fillId="6" borderId="5" xfId="0" applyFont="1" applyFill="1" applyBorder="1" applyAlignment="1">
      <alignment horizontal="left" vertical="top" wrapText="1"/>
    </xf>
    <xf numFmtId="0" fontId="9" fillId="9" borderId="5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43" fontId="6" fillId="7" borderId="1" xfId="1" applyFont="1" applyFill="1" applyBorder="1" applyAlignment="1">
      <alignment horizontal="right" vertical="top" wrapText="1"/>
    </xf>
    <xf numFmtId="43" fontId="5" fillId="6" borderId="1" xfId="1" applyFont="1" applyFill="1" applyBorder="1" applyAlignment="1">
      <alignment horizontal="left" vertical="top" wrapText="1"/>
    </xf>
    <xf numFmtId="43" fontId="7" fillId="8" borderId="6" xfId="1" applyFont="1" applyFill="1" applyBorder="1" applyAlignment="1">
      <alignment horizontal="right" vertical="top" wrapText="1"/>
    </xf>
    <xf numFmtId="43" fontId="11" fillId="11" borderId="1" xfId="1" applyFont="1" applyFill="1" applyBorder="1" applyAlignment="1">
      <alignment horizontal="right" vertical="top" wrapText="1"/>
    </xf>
    <xf numFmtId="43" fontId="12" fillId="12" borderId="1" xfId="1" applyFont="1" applyFill="1" applyBorder="1" applyAlignment="1">
      <alignment horizontal="right" vertical="top" wrapText="1"/>
    </xf>
    <xf numFmtId="43" fontId="12" fillId="12" borderId="6" xfId="1" applyFont="1" applyFill="1" applyBorder="1" applyAlignment="1">
      <alignment horizontal="right" vertical="top" wrapText="1"/>
    </xf>
    <xf numFmtId="0" fontId="17" fillId="14" borderId="11" xfId="0" applyFont="1" applyFill="1" applyBorder="1" applyAlignment="1">
      <alignment horizontal="right" vertical="top" wrapText="1"/>
    </xf>
    <xf numFmtId="0" fontId="17" fillId="14" borderId="12" xfId="0" applyFont="1" applyFill="1" applyBorder="1" applyAlignment="1">
      <alignment horizontal="right" vertical="top" wrapText="1"/>
    </xf>
    <xf numFmtId="0" fontId="17" fillId="14" borderId="10" xfId="0" applyFont="1" applyFill="1" applyBorder="1" applyAlignment="1">
      <alignment horizontal="right" vertical="top" wrapText="1"/>
    </xf>
    <xf numFmtId="0" fontId="18" fillId="14" borderId="7" xfId="0" applyFont="1" applyFill="1" applyBorder="1" applyAlignment="1">
      <alignment horizontal="left" vertical="top" wrapText="1"/>
    </xf>
    <xf numFmtId="0" fontId="17" fillId="14" borderId="8" xfId="0" applyFont="1" applyFill="1" applyBorder="1" applyAlignment="1">
      <alignment horizontal="left" vertical="top" wrapText="1"/>
    </xf>
    <xf numFmtId="0" fontId="17" fillId="14" borderId="12" xfId="0" applyFont="1" applyFill="1" applyBorder="1" applyAlignment="1">
      <alignment horizontal="left" vertical="top" wrapText="1"/>
    </xf>
    <xf numFmtId="43" fontId="17" fillId="14" borderId="9" xfId="0" applyNumberFormat="1" applyFont="1" applyFill="1" applyBorder="1" applyAlignment="1">
      <alignment vertical="top" wrapText="1"/>
    </xf>
    <xf numFmtId="0" fontId="9" fillId="10" borderId="1" xfId="0" applyFont="1" applyFill="1" applyBorder="1" applyAlignment="1">
      <alignment horizontal="center" vertical="top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8" fillId="13" borderId="1" xfId="0" applyFont="1" applyFill="1" applyBorder="1" applyAlignment="1">
      <alignment horizontal="left" vertical="top" wrapText="1"/>
    </xf>
    <xf numFmtId="14" fontId="21" fillId="13" borderId="6" xfId="0" applyNumberFormat="1" applyFont="1" applyFill="1" applyBorder="1" applyAlignment="1">
      <alignment horizontal="left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1922606</xdr:colOff>
      <xdr:row>27</xdr:row>
      <xdr:rowOff>26485</xdr:rowOff>
    </xdr:from>
    <xdr:ext cx="2793715" cy="937629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05E9854A-0546-42B5-B4AE-DD1BD701871C}"/>
            </a:ext>
          </a:extLst>
        </xdr:cNvPr>
        <xdr:cNvSpPr/>
      </xdr:nvSpPr>
      <xdr:spPr>
        <a:xfrm rot="20050828">
          <a:off x="4037156" y="6036760"/>
          <a:ext cx="2793715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5400" b="1" cap="none" spc="0">
              <a:ln w="22225">
                <a:solidFill>
                  <a:srgbClr val="FF0000"/>
                </a:solidFill>
                <a:prstDash val="solid"/>
              </a:ln>
              <a:noFill/>
              <a:effectLst/>
            </a:rPr>
            <a:t>MODELO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55"/>
  <sheetViews>
    <sheetView tabSelected="1" showOutlineSymbols="0" showWhiteSpace="0" view="pageBreakPreview" zoomScaleNormal="100" zoomScaleSheetLayoutView="100" workbookViewId="0">
      <selection activeCell="K37" sqref="K37"/>
    </sheetView>
  </sheetViews>
  <sheetFormatPr defaultRowHeight="14.25" x14ac:dyDescent="0.2"/>
  <cols>
    <col min="1" max="1" width="4.25" customWidth="1"/>
    <col min="2" max="2" width="5.875" bestFit="1" customWidth="1"/>
    <col min="3" max="3" width="9.75" bestFit="1" customWidth="1"/>
    <col min="4" max="4" width="7.875" bestFit="1" customWidth="1"/>
    <col min="5" max="5" width="80.375" bestFit="1" customWidth="1"/>
    <col min="6" max="6" width="4.5" bestFit="1" customWidth="1"/>
    <col min="7" max="7" width="6.75" bestFit="1" customWidth="1"/>
    <col min="8" max="8" width="12" customWidth="1"/>
    <col min="9" max="9" width="10.875" customWidth="1"/>
    <col min="10" max="10" width="13" bestFit="1" customWidth="1"/>
  </cols>
  <sheetData>
    <row r="1" spans="2:9" ht="15" thickBot="1" x14ac:dyDescent="0.25"/>
    <row r="2" spans="2:9" ht="15" x14ac:dyDescent="0.2">
      <c r="B2" s="36" t="s">
        <v>157</v>
      </c>
      <c r="C2" s="37"/>
      <c r="D2" s="37"/>
      <c r="E2" s="9" t="s">
        <v>0</v>
      </c>
      <c r="F2" s="10"/>
      <c r="G2" s="11" t="s">
        <v>1</v>
      </c>
      <c r="H2" s="10"/>
      <c r="I2" s="12" t="s">
        <v>153</v>
      </c>
    </row>
    <row r="3" spans="2:9" ht="27" customHeight="1" x14ac:dyDescent="0.2">
      <c r="B3" s="38"/>
      <c r="C3" s="39"/>
      <c r="D3" s="39"/>
      <c r="E3" s="2" t="s">
        <v>2</v>
      </c>
      <c r="F3" s="1"/>
      <c r="G3" s="40" t="s">
        <v>158</v>
      </c>
      <c r="H3" s="3"/>
      <c r="I3" s="41" t="s">
        <v>159</v>
      </c>
    </row>
    <row r="4" spans="2:9" ht="15" x14ac:dyDescent="0.25">
      <c r="B4" s="13" t="s">
        <v>3</v>
      </c>
      <c r="C4" s="4"/>
      <c r="D4" s="4"/>
      <c r="E4" s="4"/>
      <c r="F4" s="4"/>
      <c r="G4" s="4"/>
      <c r="H4" s="4"/>
      <c r="I4" s="14"/>
    </row>
    <row r="5" spans="2:9" ht="30" x14ac:dyDescent="0.2">
      <c r="B5" s="18" t="s">
        <v>4</v>
      </c>
      <c r="C5" s="19" t="s">
        <v>5</v>
      </c>
      <c r="D5" s="20" t="s">
        <v>6</v>
      </c>
      <c r="E5" s="20" t="s">
        <v>7</v>
      </c>
      <c r="F5" s="17" t="s">
        <v>8</v>
      </c>
      <c r="G5" s="19" t="s">
        <v>9</v>
      </c>
      <c r="H5" s="19" t="s">
        <v>10</v>
      </c>
      <c r="I5" s="21" t="s">
        <v>11</v>
      </c>
    </row>
    <row r="6" spans="2:9" x14ac:dyDescent="0.2">
      <c r="B6" s="15" t="s">
        <v>12</v>
      </c>
      <c r="C6" s="5"/>
      <c r="D6" s="5"/>
      <c r="E6" s="5" t="s">
        <v>13</v>
      </c>
      <c r="F6" s="5"/>
      <c r="G6" s="22"/>
      <c r="H6" s="23"/>
      <c r="I6" s="24">
        <f>SUM(I7:I10)</f>
        <v>0</v>
      </c>
    </row>
    <row r="7" spans="2:9" x14ac:dyDescent="0.2">
      <c r="B7" s="16" t="s">
        <v>14</v>
      </c>
      <c r="C7" s="7" t="s">
        <v>15</v>
      </c>
      <c r="D7" s="6" t="s">
        <v>16</v>
      </c>
      <c r="E7" s="6" t="s">
        <v>17</v>
      </c>
      <c r="F7" s="8" t="s">
        <v>18</v>
      </c>
      <c r="G7" s="25">
        <v>12.5</v>
      </c>
      <c r="H7" s="26"/>
      <c r="I7" s="27">
        <f>TRUNC(G7*H7,2)</f>
        <v>0</v>
      </c>
    </row>
    <row r="8" spans="2:9" x14ac:dyDescent="0.2">
      <c r="B8" s="16" t="s">
        <v>19</v>
      </c>
      <c r="C8" s="7" t="s">
        <v>20</v>
      </c>
      <c r="D8" s="6" t="s">
        <v>16</v>
      </c>
      <c r="E8" s="6" t="s">
        <v>21</v>
      </c>
      <c r="F8" s="8" t="s">
        <v>18</v>
      </c>
      <c r="G8" s="25">
        <v>100</v>
      </c>
      <c r="H8" s="26"/>
      <c r="I8" s="27">
        <f t="shared" ref="I8:I12" si="0">TRUNC(G8*H8,2)</f>
        <v>0</v>
      </c>
    </row>
    <row r="9" spans="2:9" x14ac:dyDescent="0.2">
      <c r="B9" s="16" t="s">
        <v>22</v>
      </c>
      <c r="C9" s="7" t="s">
        <v>23</v>
      </c>
      <c r="D9" s="6" t="s">
        <v>16</v>
      </c>
      <c r="E9" s="6" t="s">
        <v>24</v>
      </c>
      <c r="F9" s="35" t="s">
        <v>155</v>
      </c>
      <c r="G9" s="25">
        <v>1.5</v>
      </c>
      <c r="H9" s="26"/>
      <c r="I9" s="27">
        <f t="shared" si="0"/>
        <v>0</v>
      </c>
    </row>
    <row r="10" spans="2:9" x14ac:dyDescent="0.2">
      <c r="B10" s="16" t="s">
        <v>25</v>
      </c>
      <c r="C10" s="7" t="s">
        <v>26</v>
      </c>
      <c r="D10" s="6" t="s">
        <v>27</v>
      </c>
      <c r="E10" s="6" t="s">
        <v>28</v>
      </c>
      <c r="F10" s="8" t="s">
        <v>29</v>
      </c>
      <c r="G10" s="25">
        <v>1</v>
      </c>
      <c r="H10" s="26"/>
      <c r="I10" s="27">
        <f t="shared" si="0"/>
        <v>0</v>
      </c>
    </row>
    <row r="11" spans="2:9" x14ac:dyDescent="0.2">
      <c r="B11" s="15" t="s">
        <v>30</v>
      </c>
      <c r="C11" s="5"/>
      <c r="D11" s="5"/>
      <c r="E11" s="5" t="s">
        <v>31</v>
      </c>
      <c r="F11" s="5"/>
      <c r="G11" s="22"/>
      <c r="H11" s="23"/>
      <c r="I11" s="24">
        <f>SUM(I12)</f>
        <v>0</v>
      </c>
    </row>
    <row r="12" spans="2:9" x14ac:dyDescent="0.2">
      <c r="B12" s="16" t="s">
        <v>32</v>
      </c>
      <c r="C12" s="7" t="s">
        <v>33</v>
      </c>
      <c r="D12" s="6" t="s">
        <v>27</v>
      </c>
      <c r="E12" s="6" t="s">
        <v>34</v>
      </c>
      <c r="F12" s="35" t="s">
        <v>155</v>
      </c>
      <c r="G12" s="25">
        <v>36</v>
      </c>
      <c r="H12" s="26"/>
      <c r="I12" s="27">
        <f t="shared" si="0"/>
        <v>0</v>
      </c>
    </row>
    <row r="13" spans="2:9" x14ac:dyDescent="0.2">
      <c r="B13" s="15" t="s">
        <v>35</v>
      </c>
      <c r="C13" s="5"/>
      <c r="D13" s="5"/>
      <c r="E13" s="5" t="s">
        <v>36</v>
      </c>
      <c r="F13" s="5"/>
      <c r="G13" s="22"/>
      <c r="H13" s="23"/>
      <c r="I13" s="24">
        <f>I14+I26+I28</f>
        <v>0</v>
      </c>
    </row>
    <row r="14" spans="2:9" x14ac:dyDescent="0.2">
      <c r="B14" s="15" t="s">
        <v>37</v>
      </c>
      <c r="C14" s="5"/>
      <c r="D14" s="5"/>
      <c r="E14" s="5" t="s">
        <v>38</v>
      </c>
      <c r="F14" s="5"/>
      <c r="G14" s="22"/>
      <c r="H14" s="23"/>
      <c r="I14" s="24">
        <f>SUM(I15:I25)</f>
        <v>0</v>
      </c>
    </row>
    <row r="15" spans="2:9" x14ac:dyDescent="0.2">
      <c r="B15" s="16" t="s">
        <v>39</v>
      </c>
      <c r="C15" s="7" t="s">
        <v>40</v>
      </c>
      <c r="D15" s="6" t="s">
        <v>27</v>
      </c>
      <c r="E15" s="6" t="s">
        <v>41</v>
      </c>
      <c r="F15" s="8" t="s">
        <v>29</v>
      </c>
      <c r="G15" s="25">
        <v>2</v>
      </c>
      <c r="H15" s="26"/>
      <c r="I15" s="27">
        <f t="shared" ref="I15:I30" si="1">TRUNC(G15*H15,2)</f>
        <v>0</v>
      </c>
    </row>
    <row r="16" spans="2:9" x14ac:dyDescent="0.2">
      <c r="B16" s="16" t="s">
        <v>42</v>
      </c>
      <c r="C16" s="7" t="s">
        <v>43</v>
      </c>
      <c r="D16" s="6" t="s">
        <v>27</v>
      </c>
      <c r="E16" s="6" t="s">
        <v>44</v>
      </c>
      <c r="F16" s="8" t="s">
        <v>29</v>
      </c>
      <c r="G16" s="25">
        <v>2</v>
      </c>
      <c r="H16" s="26"/>
      <c r="I16" s="27">
        <f t="shared" si="1"/>
        <v>0</v>
      </c>
    </row>
    <row r="17" spans="2:9" x14ac:dyDescent="0.2">
      <c r="B17" s="16" t="s">
        <v>45</v>
      </c>
      <c r="C17" s="7" t="s">
        <v>46</v>
      </c>
      <c r="D17" s="6" t="s">
        <v>27</v>
      </c>
      <c r="E17" s="6" t="s">
        <v>47</v>
      </c>
      <c r="F17" s="8" t="s">
        <v>29</v>
      </c>
      <c r="G17" s="25">
        <v>1</v>
      </c>
      <c r="H17" s="26"/>
      <c r="I17" s="27">
        <f t="shared" si="1"/>
        <v>0</v>
      </c>
    </row>
    <row r="18" spans="2:9" x14ac:dyDescent="0.2">
      <c r="B18" s="16" t="s">
        <v>48</v>
      </c>
      <c r="C18" s="7" t="s">
        <v>49</v>
      </c>
      <c r="D18" s="6" t="s">
        <v>27</v>
      </c>
      <c r="E18" s="6" t="s">
        <v>50</v>
      </c>
      <c r="F18" s="35" t="s">
        <v>155</v>
      </c>
      <c r="G18" s="25">
        <v>4.8</v>
      </c>
      <c r="H18" s="26"/>
      <c r="I18" s="27">
        <f t="shared" si="1"/>
        <v>0</v>
      </c>
    </row>
    <row r="19" spans="2:9" x14ac:dyDescent="0.2">
      <c r="B19" s="16" t="s">
        <v>51</v>
      </c>
      <c r="C19" s="7" t="s">
        <v>52</v>
      </c>
      <c r="D19" s="6" t="s">
        <v>27</v>
      </c>
      <c r="E19" s="6" t="s">
        <v>53</v>
      </c>
      <c r="F19" s="35" t="s">
        <v>155</v>
      </c>
      <c r="G19" s="25">
        <v>18.899999999999999</v>
      </c>
      <c r="H19" s="26"/>
      <c r="I19" s="27">
        <f t="shared" si="1"/>
        <v>0</v>
      </c>
    </row>
    <row r="20" spans="2:9" x14ac:dyDescent="0.2">
      <c r="B20" s="16" t="s">
        <v>54</v>
      </c>
      <c r="C20" s="7" t="s">
        <v>55</v>
      </c>
      <c r="D20" s="6" t="s">
        <v>27</v>
      </c>
      <c r="E20" s="6" t="s">
        <v>56</v>
      </c>
      <c r="F20" s="8" t="s">
        <v>57</v>
      </c>
      <c r="G20" s="25">
        <v>29.2</v>
      </c>
      <c r="H20" s="26"/>
      <c r="I20" s="27">
        <f t="shared" si="1"/>
        <v>0</v>
      </c>
    </row>
    <row r="21" spans="2:9" ht="25.5" x14ac:dyDescent="0.2">
      <c r="B21" s="16" t="s">
        <v>58</v>
      </c>
      <c r="C21" s="7" t="s">
        <v>59</v>
      </c>
      <c r="D21" s="6" t="s">
        <v>27</v>
      </c>
      <c r="E21" s="6" t="s">
        <v>60</v>
      </c>
      <c r="F21" s="35" t="s">
        <v>155</v>
      </c>
      <c r="G21" s="25">
        <v>18.899999999999999</v>
      </c>
      <c r="H21" s="26"/>
      <c r="I21" s="27">
        <f t="shared" si="1"/>
        <v>0</v>
      </c>
    </row>
    <row r="22" spans="2:9" x14ac:dyDescent="0.2">
      <c r="B22" s="16" t="s">
        <v>61</v>
      </c>
      <c r="C22" s="7" t="s">
        <v>62</v>
      </c>
      <c r="D22" s="6" t="s">
        <v>63</v>
      </c>
      <c r="E22" s="6" t="s">
        <v>64</v>
      </c>
      <c r="F22" s="35" t="s">
        <v>155</v>
      </c>
      <c r="G22" s="25">
        <v>18.899999999999999</v>
      </c>
      <c r="H22" s="26"/>
      <c r="I22" s="27">
        <f t="shared" si="1"/>
        <v>0</v>
      </c>
    </row>
    <row r="23" spans="2:9" x14ac:dyDescent="0.2">
      <c r="B23" s="16" t="s">
        <v>65</v>
      </c>
      <c r="C23" s="7" t="s">
        <v>66</v>
      </c>
      <c r="D23" s="6" t="s">
        <v>27</v>
      </c>
      <c r="E23" s="6" t="s">
        <v>67</v>
      </c>
      <c r="F23" s="35" t="s">
        <v>155</v>
      </c>
      <c r="G23" s="25">
        <v>18.899999999999999</v>
      </c>
      <c r="H23" s="26"/>
      <c r="I23" s="27">
        <f t="shared" si="1"/>
        <v>0</v>
      </c>
    </row>
    <row r="24" spans="2:9" ht="25.5" x14ac:dyDescent="0.2">
      <c r="B24" s="16" t="s">
        <v>68</v>
      </c>
      <c r="C24" s="7" t="s">
        <v>69</v>
      </c>
      <c r="D24" s="6" t="s">
        <v>16</v>
      </c>
      <c r="E24" s="6" t="s">
        <v>70</v>
      </c>
      <c r="F24" s="35" t="s">
        <v>155</v>
      </c>
      <c r="G24" s="25">
        <v>18.899999999999999</v>
      </c>
      <c r="H24" s="26"/>
      <c r="I24" s="27">
        <f t="shared" si="1"/>
        <v>0</v>
      </c>
    </row>
    <row r="25" spans="2:9" ht="25.5" x14ac:dyDescent="0.2">
      <c r="B25" s="16" t="s">
        <v>71</v>
      </c>
      <c r="C25" s="7" t="s">
        <v>72</v>
      </c>
      <c r="D25" s="6" t="s">
        <v>73</v>
      </c>
      <c r="E25" s="6" t="s">
        <v>74</v>
      </c>
      <c r="F25" s="35" t="s">
        <v>57</v>
      </c>
      <c r="G25" s="25">
        <v>5.2</v>
      </c>
      <c r="H25" s="26"/>
      <c r="I25" s="27">
        <f t="shared" si="1"/>
        <v>0</v>
      </c>
    </row>
    <row r="26" spans="2:9" x14ac:dyDescent="0.2">
      <c r="B26" s="15" t="s">
        <v>75</v>
      </c>
      <c r="C26" s="5"/>
      <c r="D26" s="5"/>
      <c r="E26" s="5" t="s">
        <v>76</v>
      </c>
      <c r="F26" s="5"/>
      <c r="G26" s="22"/>
      <c r="H26" s="23"/>
      <c r="I26" s="24">
        <f>SUM(I27)</f>
        <v>0</v>
      </c>
    </row>
    <row r="27" spans="2:9" ht="38.25" x14ac:dyDescent="0.2">
      <c r="B27" s="16" t="s">
        <v>77</v>
      </c>
      <c r="C27" s="7" t="s">
        <v>78</v>
      </c>
      <c r="D27" s="6" t="s">
        <v>79</v>
      </c>
      <c r="E27" s="6" t="s">
        <v>80</v>
      </c>
      <c r="F27" s="35" t="s">
        <v>155</v>
      </c>
      <c r="G27" s="25">
        <v>4</v>
      </c>
      <c r="H27" s="26"/>
      <c r="I27" s="27">
        <f t="shared" si="1"/>
        <v>0</v>
      </c>
    </row>
    <row r="28" spans="2:9" x14ac:dyDescent="0.2">
      <c r="B28" s="15" t="s">
        <v>81</v>
      </c>
      <c r="C28" s="5"/>
      <c r="D28" s="5"/>
      <c r="E28" s="5" t="s">
        <v>82</v>
      </c>
      <c r="F28" s="5"/>
      <c r="G28" s="22"/>
      <c r="H28" s="23"/>
      <c r="I28" s="24">
        <f>SUM(I29:I30)</f>
        <v>0</v>
      </c>
    </row>
    <row r="29" spans="2:9" x14ac:dyDescent="0.2">
      <c r="B29" s="16" t="s">
        <v>83</v>
      </c>
      <c r="C29" s="7" t="s">
        <v>84</v>
      </c>
      <c r="D29" s="6" t="s">
        <v>73</v>
      </c>
      <c r="E29" s="6" t="s">
        <v>85</v>
      </c>
      <c r="F29" s="35" t="s">
        <v>57</v>
      </c>
      <c r="G29" s="25">
        <v>49.88</v>
      </c>
      <c r="H29" s="26"/>
      <c r="I29" s="27">
        <f t="shared" si="1"/>
        <v>0</v>
      </c>
    </row>
    <row r="30" spans="2:9" ht="25.5" x14ac:dyDescent="0.2">
      <c r="B30" s="16" t="s">
        <v>86</v>
      </c>
      <c r="C30" s="7" t="s">
        <v>72</v>
      </c>
      <c r="D30" s="6" t="s">
        <v>73</v>
      </c>
      <c r="E30" s="6" t="s">
        <v>87</v>
      </c>
      <c r="F30" s="35" t="s">
        <v>57</v>
      </c>
      <c r="G30" s="25">
        <v>49.88</v>
      </c>
      <c r="H30" s="26"/>
      <c r="I30" s="27">
        <f t="shared" si="1"/>
        <v>0</v>
      </c>
    </row>
    <row r="31" spans="2:9" x14ac:dyDescent="0.2">
      <c r="B31" s="15" t="s">
        <v>88</v>
      </c>
      <c r="C31" s="5"/>
      <c r="D31" s="5"/>
      <c r="E31" s="5" t="s">
        <v>89</v>
      </c>
      <c r="F31" s="5"/>
      <c r="G31" s="22"/>
      <c r="H31" s="23"/>
      <c r="I31" s="24">
        <f>I32+I38+I42+I46</f>
        <v>0</v>
      </c>
    </row>
    <row r="32" spans="2:9" x14ac:dyDescent="0.2">
      <c r="B32" s="15" t="s">
        <v>90</v>
      </c>
      <c r="C32" s="5"/>
      <c r="D32" s="5"/>
      <c r="E32" s="5" t="s">
        <v>91</v>
      </c>
      <c r="F32" s="5"/>
      <c r="G32" s="22"/>
      <c r="H32" s="23"/>
      <c r="I32" s="24">
        <f>SUM(I33:I37)</f>
        <v>0</v>
      </c>
    </row>
    <row r="33" spans="2:9" ht="25.5" x14ac:dyDescent="0.2">
      <c r="B33" s="16" t="s">
        <v>92</v>
      </c>
      <c r="C33" s="7" t="s">
        <v>93</v>
      </c>
      <c r="D33" s="6" t="s">
        <v>73</v>
      </c>
      <c r="E33" s="6" t="s">
        <v>94</v>
      </c>
      <c r="F33" s="35" t="s">
        <v>155</v>
      </c>
      <c r="G33" s="25">
        <v>25.5</v>
      </c>
      <c r="H33" s="26"/>
      <c r="I33" s="27">
        <f t="shared" ref="I33:I37" si="2">TRUNC(G33*H33,2)</f>
        <v>0</v>
      </c>
    </row>
    <row r="34" spans="2:9" x14ac:dyDescent="0.2">
      <c r="B34" s="16" t="s">
        <v>95</v>
      </c>
      <c r="C34" s="7" t="s">
        <v>96</v>
      </c>
      <c r="D34" s="6" t="s">
        <v>27</v>
      </c>
      <c r="E34" s="6" t="s">
        <v>97</v>
      </c>
      <c r="F34" s="8" t="s">
        <v>57</v>
      </c>
      <c r="G34" s="25">
        <v>4</v>
      </c>
      <c r="H34" s="26"/>
      <c r="I34" s="27">
        <f t="shared" si="2"/>
        <v>0</v>
      </c>
    </row>
    <row r="35" spans="2:9" ht="25.5" x14ac:dyDescent="0.2">
      <c r="B35" s="16" t="s">
        <v>98</v>
      </c>
      <c r="C35" s="7" t="s">
        <v>99</v>
      </c>
      <c r="D35" s="6" t="s">
        <v>16</v>
      </c>
      <c r="E35" s="6" t="s">
        <v>100</v>
      </c>
      <c r="F35" s="8" t="s">
        <v>57</v>
      </c>
      <c r="G35" s="25">
        <v>4</v>
      </c>
      <c r="H35" s="26"/>
      <c r="I35" s="27">
        <f t="shared" si="2"/>
        <v>0</v>
      </c>
    </row>
    <row r="36" spans="2:9" x14ac:dyDescent="0.2">
      <c r="B36" s="16" t="s">
        <v>101</v>
      </c>
      <c r="C36" s="7" t="s">
        <v>102</v>
      </c>
      <c r="D36" s="6" t="s">
        <v>27</v>
      </c>
      <c r="E36" s="6" t="s">
        <v>103</v>
      </c>
      <c r="F36" s="8" t="s">
        <v>29</v>
      </c>
      <c r="G36" s="25">
        <v>2</v>
      </c>
      <c r="H36" s="26"/>
      <c r="I36" s="27">
        <f t="shared" si="2"/>
        <v>0</v>
      </c>
    </row>
    <row r="37" spans="2:9" ht="25.5" x14ac:dyDescent="0.2">
      <c r="B37" s="16" t="s">
        <v>104</v>
      </c>
      <c r="C37" s="7" t="s">
        <v>105</v>
      </c>
      <c r="D37" s="6" t="s">
        <v>16</v>
      </c>
      <c r="E37" s="6" t="s">
        <v>106</v>
      </c>
      <c r="F37" s="8" t="s">
        <v>29</v>
      </c>
      <c r="G37" s="25">
        <v>4</v>
      </c>
      <c r="H37" s="26"/>
      <c r="I37" s="27">
        <f t="shared" si="2"/>
        <v>0</v>
      </c>
    </row>
    <row r="38" spans="2:9" x14ac:dyDescent="0.2">
      <c r="B38" s="15" t="s">
        <v>107</v>
      </c>
      <c r="C38" s="5"/>
      <c r="D38" s="5"/>
      <c r="E38" s="5" t="s">
        <v>108</v>
      </c>
      <c r="F38" s="5"/>
      <c r="G38" s="22"/>
      <c r="H38" s="23"/>
      <c r="I38" s="24">
        <f>SUM(I39:I41)</f>
        <v>0</v>
      </c>
    </row>
    <row r="39" spans="2:9" x14ac:dyDescent="0.2">
      <c r="B39" s="16" t="s">
        <v>109</v>
      </c>
      <c r="C39" s="7" t="s">
        <v>110</v>
      </c>
      <c r="D39" s="6" t="s">
        <v>27</v>
      </c>
      <c r="E39" s="6" t="s">
        <v>111</v>
      </c>
      <c r="F39" s="35" t="s">
        <v>155</v>
      </c>
      <c r="G39" s="25">
        <v>8</v>
      </c>
      <c r="H39" s="26"/>
      <c r="I39" s="27">
        <f t="shared" ref="I39:I45" si="3">TRUNC(G39*H39,2)</f>
        <v>0</v>
      </c>
    </row>
    <row r="40" spans="2:9" x14ac:dyDescent="0.2">
      <c r="B40" s="16" t="s">
        <v>112</v>
      </c>
      <c r="C40" s="7" t="s">
        <v>113</v>
      </c>
      <c r="D40" s="6" t="s">
        <v>27</v>
      </c>
      <c r="E40" s="6" t="s">
        <v>114</v>
      </c>
      <c r="F40" s="8" t="s">
        <v>29</v>
      </c>
      <c r="G40" s="25">
        <v>15</v>
      </c>
      <c r="H40" s="26"/>
      <c r="I40" s="27">
        <f t="shared" si="3"/>
        <v>0</v>
      </c>
    </row>
    <row r="41" spans="2:9" ht="38.25" x14ac:dyDescent="0.2">
      <c r="B41" s="16" t="s">
        <v>115</v>
      </c>
      <c r="C41" s="7" t="s">
        <v>116</v>
      </c>
      <c r="D41" s="6" t="s">
        <v>79</v>
      </c>
      <c r="E41" s="6" t="s">
        <v>117</v>
      </c>
      <c r="F41" s="8" t="s">
        <v>57</v>
      </c>
      <c r="G41" s="25">
        <v>30</v>
      </c>
      <c r="H41" s="26"/>
      <c r="I41" s="27">
        <f t="shared" si="3"/>
        <v>0</v>
      </c>
    </row>
    <row r="42" spans="2:9" x14ac:dyDescent="0.2">
      <c r="B42" s="15" t="s">
        <v>118</v>
      </c>
      <c r="C42" s="5"/>
      <c r="D42" s="5"/>
      <c r="E42" s="5" t="s">
        <v>119</v>
      </c>
      <c r="F42" s="5"/>
      <c r="G42" s="22"/>
      <c r="H42" s="23"/>
      <c r="I42" s="24">
        <f>SUM(I43:I45)</f>
        <v>0</v>
      </c>
    </row>
    <row r="43" spans="2:9" ht="25.5" x14ac:dyDescent="0.2">
      <c r="B43" s="16" t="s">
        <v>120</v>
      </c>
      <c r="C43" s="7" t="s">
        <v>121</v>
      </c>
      <c r="D43" s="6" t="s">
        <v>16</v>
      </c>
      <c r="E43" s="6" t="s">
        <v>122</v>
      </c>
      <c r="F43" s="8" t="s">
        <v>57</v>
      </c>
      <c r="G43" s="25">
        <v>15</v>
      </c>
      <c r="H43" s="26"/>
      <c r="I43" s="27">
        <f t="shared" si="3"/>
        <v>0</v>
      </c>
    </row>
    <row r="44" spans="2:9" x14ac:dyDescent="0.2">
      <c r="B44" s="16" t="s">
        <v>123</v>
      </c>
      <c r="C44" s="7" t="s">
        <v>124</v>
      </c>
      <c r="D44" s="6" t="s">
        <v>27</v>
      </c>
      <c r="E44" s="6" t="s">
        <v>125</v>
      </c>
      <c r="F44" s="8" t="s">
        <v>29</v>
      </c>
      <c r="G44" s="25">
        <v>5</v>
      </c>
      <c r="H44" s="26"/>
      <c r="I44" s="27">
        <f t="shared" si="3"/>
        <v>0</v>
      </c>
    </row>
    <row r="45" spans="2:9" ht="25.5" x14ac:dyDescent="0.2">
      <c r="B45" s="16" t="s">
        <v>126</v>
      </c>
      <c r="C45" s="7" t="s">
        <v>127</v>
      </c>
      <c r="D45" s="6" t="s">
        <v>128</v>
      </c>
      <c r="E45" s="6" t="s">
        <v>129</v>
      </c>
      <c r="F45" s="8" t="s">
        <v>29</v>
      </c>
      <c r="G45" s="25">
        <v>2</v>
      </c>
      <c r="H45" s="26"/>
      <c r="I45" s="27">
        <f t="shared" si="3"/>
        <v>0</v>
      </c>
    </row>
    <row r="46" spans="2:9" x14ac:dyDescent="0.2">
      <c r="B46" s="15" t="s">
        <v>130</v>
      </c>
      <c r="C46" s="5"/>
      <c r="D46" s="5"/>
      <c r="E46" s="5" t="s">
        <v>131</v>
      </c>
      <c r="F46" s="5"/>
      <c r="G46" s="22"/>
      <c r="H46" s="23"/>
      <c r="I46" s="24">
        <f>SUM(I47)</f>
        <v>0</v>
      </c>
    </row>
    <row r="47" spans="2:9" x14ac:dyDescent="0.2">
      <c r="B47" s="16" t="s">
        <v>132</v>
      </c>
      <c r="C47" s="7" t="s">
        <v>133</v>
      </c>
      <c r="D47" s="6" t="s">
        <v>134</v>
      </c>
      <c r="E47" s="6" t="s">
        <v>135</v>
      </c>
      <c r="F47" s="8" t="s">
        <v>29</v>
      </c>
      <c r="G47" s="25">
        <v>5</v>
      </c>
      <c r="H47" s="26"/>
      <c r="I47" s="27">
        <f t="shared" ref="I47" si="4">TRUNC(G47*H47,2)</f>
        <v>0</v>
      </c>
    </row>
    <row r="48" spans="2:9" x14ac:dyDescent="0.2">
      <c r="B48" s="15" t="s">
        <v>136</v>
      </c>
      <c r="C48" s="5"/>
      <c r="D48" s="5"/>
      <c r="E48" s="5" t="s">
        <v>137</v>
      </c>
      <c r="F48" s="5"/>
      <c r="G48" s="22"/>
      <c r="H48" s="23"/>
      <c r="I48" s="24">
        <f>SUM(I49:I51)</f>
        <v>0</v>
      </c>
    </row>
    <row r="49" spans="2:9" ht="25.5" x14ac:dyDescent="0.2">
      <c r="B49" s="16" t="s">
        <v>138</v>
      </c>
      <c r="C49" s="7" t="s">
        <v>69</v>
      </c>
      <c r="D49" s="6" t="s">
        <v>16</v>
      </c>
      <c r="E49" s="6" t="s">
        <v>139</v>
      </c>
      <c r="F49" s="35" t="s">
        <v>155</v>
      </c>
      <c r="G49" s="25">
        <v>109.85</v>
      </c>
      <c r="H49" s="26"/>
      <c r="I49" s="27">
        <f t="shared" ref="I49:I51" si="5">TRUNC(G49*H49,2)</f>
        <v>0</v>
      </c>
    </row>
    <row r="50" spans="2:9" ht="25.5" x14ac:dyDescent="0.2">
      <c r="B50" s="16" t="s">
        <v>140</v>
      </c>
      <c r="C50" s="7" t="s">
        <v>141</v>
      </c>
      <c r="D50" s="6" t="s">
        <v>16</v>
      </c>
      <c r="E50" s="6" t="s">
        <v>142</v>
      </c>
      <c r="F50" s="35" t="s">
        <v>155</v>
      </c>
      <c r="G50" s="25">
        <v>62.8</v>
      </c>
      <c r="H50" s="26"/>
      <c r="I50" s="27">
        <f t="shared" si="5"/>
        <v>0</v>
      </c>
    </row>
    <row r="51" spans="2:9" x14ac:dyDescent="0.2">
      <c r="B51" s="16" t="s">
        <v>143</v>
      </c>
      <c r="C51" s="7" t="s">
        <v>144</v>
      </c>
      <c r="D51" s="6" t="s">
        <v>27</v>
      </c>
      <c r="E51" s="6" t="s">
        <v>145</v>
      </c>
      <c r="F51" s="35" t="s">
        <v>155</v>
      </c>
      <c r="G51" s="25">
        <v>66.8</v>
      </c>
      <c r="H51" s="26"/>
      <c r="I51" s="27">
        <f t="shared" si="5"/>
        <v>0</v>
      </c>
    </row>
    <row r="52" spans="2:9" x14ac:dyDescent="0.2">
      <c r="B52" s="15" t="s">
        <v>146</v>
      </c>
      <c r="C52" s="5"/>
      <c r="D52" s="5"/>
      <c r="E52" s="5" t="s">
        <v>147</v>
      </c>
      <c r="F52" s="5"/>
      <c r="G52" s="22"/>
      <c r="H52" s="23"/>
      <c r="I52" s="24">
        <f>SUM(I53:I54)</f>
        <v>0</v>
      </c>
    </row>
    <row r="53" spans="2:9" x14ac:dyDescent="0.2">
      <c r="B53" s="16" t="s">
        <v>148</v>
      </c>
      <c r="C53" s="7" t="s">
        <v>149</v>
      </c>
      <c r="D53" s="6" t="s">
        <v>128</v>
      </c>
      <c r="E53" s="6" t="s">
        <v>150</v>
      </c>
      <c r="F53" s="35" t="s">
        <v>156</v>
      </c>
      <c r="G53" s="25">
        <v>1</v>
      </c>
      <c r="H53" s="26"/>
      <c r="I53" s="27">
        <f t="shared" ref="I53:I54" si="6">TRUNC(G53*H53,2)</f>
        <v>0</v>
      </c>
    </row>
    <row r="54" spans="2:9" x14ac:dyDescent="0.2">
      <c r="B54" s="16" t="s">
        <v>151</v>
      </c>
      <c r="C54" s="7" t="s">
        <v>152</v>
      </c>
      <c r="D54" s="6" t="s">
        <v>63</v>
      </c>
      <c r="E54" s="6" t="s">
        <v>147</v>
      </c>
      <c r="F54" s="35" t="s">
        <v>155</v>
      </c>
      <c r="G54" s="25">
        <v>68.2</v>
      </c>
      <c r="H54" s="26"/>
      <c r="I54" s="27">
        <f t="shared" si="6"/>
        <v>0</v>
      </c>
    </row>
    <row r="55" spans="2:9" ht="15" customHeight="1" thickBot="1" x14ac:dyDescent="0.25">
      <c r="B55" s="28"/>
      <c r="C55" s="29"/>
      <c r="D55" s="30"/>
      <c r="E55" s="31"/>
      <c r="F55" s="32" t="s">
        <v>154</v>
      </c>
      <c r="G55" s="33"/>
      <c r="H55" s="33"/>
      <c r="I55" s="34">
        <f>I52+I48+I31+I13+I11+I6</f>
        <v>0</v>
      </c>
    </row>
  </sheetData>
  <mergeCells count="7">
    <mergeCell ref="B55:D55"/>
    <mergeCell ref="G3:H3"/>
    <mergeCell ref="B2:D3"/>
    <mergeCell ref="F55:H55"/>
    <mergeCell ref="B4:I4"/>
    <mergeCell ref="I2"/>
    <mergeCell ref="I3"/>
  </mergeCells>
  <pageMargins left="0.5" right="0.5" top="1" bottom="1" header="0.5" footer="0.5"/>
  <pageSetup paperSize="9" scale="61" fitToHeight="0" orientation="portrait" r:id="rId1"/>
  <headerFooter>
    <oddHeader>&amp;L &amp;C &amp;R</oddHeader>
    <oddFooter>&amp;L &amp;C 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Orçamento Sintético</vt:lpstr>
      <vt:lpstr>'Orçamento Sintético'!Area_de_impressao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JUCIMARY Silveira de Souza da Costa Pinto</cp:lastModifiedBy>
  <cp:revision>0</cp:revision>
  <cp:lastPrinted>2023-01-06T20:15:31Z</cp:lastPrinted>
  <dcterms:created xsi:type="dcterms:W3CDTF">2023-01-06T20:04:45Z</dcterms:created>
  <dcterms:modified xsi:type="dcterms:W3CDTF">2023-01-06T20:22:36Z</dcterms:modified>
</cp:coreProperties>
</file>